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Poängställning" sheetId="1" r:id="rId1"/>
    <sheet name="Varvrekord" sheetId="2" r:id="rId2"/>
    <sheet name="Kvaltider" sheetId="3" r:id="rId3"/>
    <sheet name="Statistik" sheetId="4" r:id="rId4"/>
  </sheets>
  <definedNames>
    <definedName name="_xlnm.Print_Area" localSheetId="1">'Varvrekord'!$A$1:$F$56</definedName>
  </definedNames>
  <calcPr fullCalcOnLoad="1"/>
</workbook>
</file>

<file path=xl/comments1.xml><?xml version="1.0" encoding="utf-8"?>
<comments xmlns="http://schemas.openxmlformats.org/spreadsheetml/2006/main">
  <authors>
    <author>Torgny Lundmark</author>
  </authors>
  <commentList>
    <comment ref="D28" authorId="0">
      <text>
        <r>
          <rPr>
            <b/>
            <sz val="8"/>
            <rFont val="Tahoma"/>
            <family val="0"/>
          </rPr>
          <t>Bonuspoäng för kvalvinst</t>
        </r>
      </text>
    </comment>
    <comment ref="E28" authorId="0">
      <text>
        <r>
          <rPr>
            <b/>
            <sz val="8"/>
            <rFont val="Tahoma"/>
            <family val="0"/>
          </rPr>
          <t>Bonuspoäng för kvalvinst</t>
        </r>
      </text>
    </comment>
    <comment ref="G28" authorId="0">
      <text>
        <r>
          <rPr>
            <b/>
            <sz val="8"/>
            <rFont val="Tahoma"/>
            <family val="0"/>
          </rPr>
          <t>Bonuspoäng för kvalvinst</t>
        </r>
      </text>
    </comment>
    <comment ref="H29" authorId="0">
      <text>
        <r>
          <rPr>
            <b/>
            <sz val="8"/>
            <rFont val="Tahoma"/>
            <family val="0"/>
          </rPr>
          <t>Bonuspoäng för kvalvinst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<sst xmlns="http://schemas.openxmlformats.org/spreadsheetml/2006/main" count="195" uniqueCount="123">
  <si>
    <t>Torgny Lundmark</t>
  </si>
  <si>
    <t>Lars Åberg</t>
  </si>
  <si>
    <t>Mats Hummel</t>
  </si>
  <si>
    <t>Torgny Nordgren</t>
  </si>
  <si>
    <t>Peter Lantz</t>
  </si>
  <si>
    <t>Michel Lorin</t>
  </si>
  <si>
    <t>Olle Söderholm</t>
  </si>
  <si>
    <t>Genomsnitt under 2004:</t>
  </si>
  <si>
    <t>Richard Lundh</t>
  </si>
  <si>
    <t>Kenth Jansson</t>
  </si>
  <si>
    <t>Marcus Hammenstad</t>
  </si>
  <si>
    <t>Genomsnitt 2004:</t>
  </si>
  <si>
    <t>På 18 min.</t>
  </si>
  <si>
    <t>På 24 min.</t>
  </si>
  <si>
    <t>Varv</t>
  </si>
  <si>
    <t>Snittvarvtid</t>
  </si>
  <si>
    <t>Varv/minut</t>
  </si>
  <si>
    <t>Genomsnitt 2003:</t>
  </si>
  <si>
    <t>Rekord 04-09-06:</t>
  </si>
  <si>
    <t>På 24 min</t>
  </si>
  <si>
    <t>På 18 min</t>
  </si>
  <si>
    <t>Vinnare:</t>
  </si>
  <si>
    <t>Race Nr.</t>
  </si>
  <si>
    <t>3:e plats</t>
  </si>
  <si>
    <t>Poäng</t>
  </si>
  <si>
    <t>DFC</t>
  </si>
  <si>
    <t>Totalt</t>
  </si>
  <si>
    <t xml:space="preserve">  </t>
  </si>
  <si>
    <t xml:space="preserve">Personligt rekord Torgny L: </t>
  </si>
  <si>
    <t xml:space="preserve">Personligt rekord Michel L: </t>
  </si>
  <si>
    <t xml:space="preserve">Personligt rekord Lars Å: </t>
  </si>
  <si>
    <t xml:space="preserve">Personligt rekord Mats Hummel: </t>
  </si>
  <si>
    <t>Personliga rekord:</t>
  </si>
  <si>
    <t>Michael Eskilsson</t>
  </si>
  <si>
    <t>Rickard Lundh</t>
  </si>
  <si>
    <t>Micke Eskilsson</t>
  </si>
  <si>
    <t>Ove Halvarsson; Västerås</t>
  </si>
  <si>
    <t>Mikael Landerud; Österbymo</t>
  </si>
  <si>
    <t>Conny Johansson</t>
  </si>
  <si>
    <t>Torbjörn Lundkvist</t>
  </si>
  <si>
    <t>Nicke Lindblom</t>
  </si>
  <si>
    <t>Jimmy Månström</t>
  </si>
  <si>
    <t>Jan Ekman; Göteborg</t>
  </si>
  <si>
    <t>Juha Honkanen</t>
  </si>
  <si>
    <t>Leif Boman</t>
  </si>
  <si>
    <t>Per Julius Kronberg</t>
  </si>
  <si>
    <t>Micke Sundgren</t>
  </si>
  <si>
    <t>Robin Lundmark; Västerås</t>
  </si>
  <si>
    <t>Hans Kihlén</t>
  </si>
  <si>
    <t>Anders Lattermann</t>
  </si>
  <si>
    <t>Niklas Nordgren</t>
  </si>
  <si>
    <t>Lasse Johansson</t>
  </si>
  <si>
    <t>Bengt Pettersson</t>
  </si>
  <si>
    <t>Lars Blomqvist</t>
  </si>
  <si>
    <t>Peter Malmberg</t>
  </si>
  <si>
    <t>Micke Thalin</t>
  </si>
  <si>
    <t>Peter Filipsson</t>
  </si>
  <si>
    <t>Rickard Vikström; Västerås</t>
  </si>
  <si>
    <t>Evelina Axelsson; Boxholm</t>
  </si>
  <si>
    <t>Manne Patti</t>
  </si>
  <si>
    <t>Jens Andersson</t>
  </si>
  <si>
    <t>Martin Pettersson</t>
  </si>
  <si>
    <t>Torbjörn Wågman; Boxholm</t>
  </si>
  <si>
    <t>Pehr Pettersson</t>
  </si>
  <si>
    <t>Björn Säfström; Västerås</t>
  </si>
  <si>
    <t>Elias Kronberg</t>
  </si>
  <si>
    <t>Mikael Gustavsson; Boxholm</t>
  </si>
  <si>
    <t>Henrik Ivarsson</t>
  </si>
  <si>
    <t>Jonas Wågman; Boxholm</t>
  </si>
  <si>
    <t>Örjan Lantz</t>
  </si>
  <si>
    <t>Svante Andersson; Västerås</t>
  </si>
  <si>
    <t>Peter Bergqvist</t>
  </si>
  <si>
    <t>Kim Mortensen</t>
  </si>
  <si>
    <t>Kjell Kindahl</t>
  </si>
  <si>
    <t>Fredrik Andersson</t>
  </si>
  <si>
    <t>Ulrika Törnvall, Västerås</t>
  </si>
  <si>
    <t>Marcus Andersson; Västerås</t>
  </si>
  <si>
    <t>Stefan Carlsson; Västerås</t>
  </si>
  <si>
    <t>Olle Rimälven; Västerås</t>
  </si>
  <si>
    <t>OFFICIELLA VARVREKORD SALOON</t>
  </si>
  <si>
    <t>9,5 centimeter efter</t>
  </si>
  <si>
    <t>Medelhastighet: 35,9 km/tim eller 9,972 meter/sekund</t>
  </si>
  <si>
    <t>10,2 centimeter efter</t>
  </si>
  <si>
    <t>13,0 centimeter efter</t>
  </si>
  <si>
    <t>13,8 centimeter efter</t>
  </si>
  <si>
    <t>14,0 centimeter efter</t>
  </si>
  <si>
    <t>17,0 centimeter efter</t>
  </si>
  <si>
    <t>9,0 centimeter efter</t>
  </si>
  <si>
    <t>18,2 centimeter efter</t>
  </si>
  <si>
    <t>20,3 centimeter efter</t>
  </si>
  <si>
    <t>21,1 centimeter efter</t>
  </si>
  <si>
    <t>22,1 centimeter efter</t>
  </si>
  <si>
    <t>Poängställning</t>
  </si>
  <si>
    <t>SSC Saloon 2005</t>
  </si>
  <si>
    <t>Mest antal varv gäller</t>
  </si>
  <si>
    <t>Plats</t>
  </si>
  <si>
    <t>Bonuspoäng för kvalvinst</t>
  </si>
  <si>
    <t>Vinnare final</t>
  </si>
  <si>
    <t>Genomsnitt under 2003:</t>
  </si>
  <si>
    <t>Genomsnitt under 2005:</t>
  </si>
  <si>
    <t>2:a plats</t>
  </si>
  <si>
    <t>Genomsnitt 2005:</t>
  </si>
  <si>
    <t>Poäng endast för medlemmar i klubben</t>
  </si>
  <si>
    <t>Inga poäng för de som inte kommer med i B-finalen</t>
  </si>
  <si>
    <t>Två poäng mellan varje plats efter de tre första platserna</t>
  </si>
  <si>
    <t>Färgmarkering är förbättrat rekord 2005</t>
  </si>
  <si>
    <t>Ove Halvarssson</t>
  </si>
  <si>
    <t>(18 minuter)</t>
  </si>
  <si>
    <t>Personligt rekord Marcus H:</t>
  </si>
  <si>
    <t>Personligt rekord Torgny N:</t>
  </si>
  <si>
    <t>Personligt rekord Kenth J:</t>
  </si>
  <si>
    <t>Kommentar: Med längre race går genomsnittstiden ner något.</t>
  </si>
  <si>
    <t>(kursivt är beräknat värde)</t>
  </si>
  <si>
    <t>Poäng enligt nytt förslag enligt nedan!</t>
  </si>
  <si>
    <t>(24 minuter)</t>
  </si>
  <si>
    <t>Slutresultat 2005. Två bort!</t>
  </si>
  <si>
    <t>Summa</t>
  </si>
  <si>
    <t>Race nr</t>
  </si>
  <si>
    <t>tq</t>
  </si>
  <si>
    <t>Lasse Åberg</t>
  </si>
  <si>
    <t>Kent Jansson</t>
  </si>
  <si>
    <t>Mikael Leffler</t>
  </si>
  <si>
    <t>P-J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</si>
</sst>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0.000"/>
    <numFmt numFmtId="168" formatCode="0.0"/>
  </numFmts>
  <fonts count="24">
    <font>
      <sz val="10"/>
      <name val="Arial"/>
      <family val="0"/>
    </font>
    <font>
      <b/>
      <sz val="16.25"/>
      <name val="Arial"/>
      <family val="2"/>
    </font>
    <font>
      <sz val="9.25"/>
      <name val="Arial"/>
      <family val="2"/>
    </font>
    <font>
      <sz val="26.5"/>
      <name val="Arial"/>
      <family val="0"/>
    </font>
    <font>
      <sz val="10.5"/>
      <name val="Arial"/>
      <family val="2"/>
    </font>
    <font>
      <sz val="11.5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2"/>
    </font>
    <font>
      <sz val="12"/>
      <name val="Arial Unicode MS"/>
      <family val="0"/>
    </font>
    <font>
      <b/>
      <sz val="8"/>
      <name val="Tahoma"/>
      <family val="0"/>
    </font>
    <font>
      <sz val="13.5"/>
      <name val="Tahoma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0"/>
    </font>
    <font>
      <sz val="8"/>
      <name val="Tahoma"/>
      <family val="0"/>
    </font>
    <font>
      <b/>
      <sz val="12"/>
      <color indexed="10"/>
      <name val="Arial"/>
      <family val="2"/>
    </font>
    <font>
      <sz val="14.5"/>
      <name val="Arial"/>
      <family val="2"/>
    </font>
    <font>
      <sz val="18.25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7" fontId="6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7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167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6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13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167" fontId="7" fillId="2" borderId="0" xfId="0" applyNumberFormat="1" applyFont="1" applyFill="1" applyBorder="1" applyAlignment="1">
      <alignment horizontal="center" wrapText="1"/>
    </xf>
    <xf numFmtId="167" fontId="6" fillId="2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2" fontId="18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6" fontId="0" fillId="0" borderId="0" xfId="0" applyNumberFormat="1" applyAlignment="1">
      <alignment/>
    </xf>
    <xf numFmtId="0" fontId="22" fillId="0" borderId="2" xfId="0" applyFont="1" applyBorder="1" applyAlignment="1">
      <alignment/>
    </xf>
    <xf numFmtId="0" fontId="2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Varvtid för kvalvinnare i Saloonklassen med C-kanna. Januari 2004 – mars 2005</a:t>
            </a:r>
          </a:p>
        </c:rich>
      </c:tx>
      <c:layout>
        <c:manualLayout>
          <c:xMode val="factor"/>
          <c:yMode val="factor"/>
          <c:x val="0.027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46"/>
          <c:w val="0.9735"/>
          <c:h val="0.91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val>
            <c:numRef>
              <c:f>Kvaltider!$E$45:$E$66</c:f>
              <c:numCache>
                <c:ptCount val="22"/>
                <c:pt idx="0">
                  <c:v>3.882</c:v>
                </c:pt>
                <c:pt idx="1">
                  <c:v>3.824</c:v>
                </c:pt>
                <c:pt idx="2">
                  <c:v>3.871</c:v>
                </c:pt>
                <c:pt idx="3">
                  <c:v>3.835</c:v>
                </c:pt>
                <c:pt idx="4">
                  <c:v>3.861</c:v>
                </c:pt>
                <c:pt idx="5">
                  <c:v>3.825</c:v>
                </c:pt>
                <c:pt idx="6">
                  <c:v>3.853</c:v>
                </c:pt>
                <c:pt idx="7">
                  <c:v>3.827</c:v>
                </c:pt>
                <c:pt idx="8">
                  <c:v>3.87</c:v>
                </c:pt>
                <c:pt idx="9">
                  <c:v>4.013</c:v>
                </c:pt>
                <c:pt idx="10">
                  <c:v>3.922</c:v>
                </c:pt>
                <c:pt idx="11">
                  <c:v>3.847</c:v>
                </c:pt>
                <c:pt idx="12">
                  <c:v>3.892</c:v>
                </c:pt>
                <c:pt idx="13">
                  <c:v>3.902</c:v>
                </c:pt>
                <c:pt idx="14">
                  <c:v>3.949</c:v>
                </c:pt>
                <c:pt idx="15">
                  <c:v>3.928</c:v>
                </c:pt>
                <c:pt idx="16">
                  <c:v>3.872</c:v>
                </c:pt>
                <c:pt idx="17">
                  <c:v>3.958</c:v>
                </c:pt>
                <c:pt idx="18">
                  <c:v>3.906</c:v>
                </c:pt>
                <c:pt idx="19">
                  <c:v>3.927</c:v>
                </c:pt>
                <c:pt idx="20">
                  <c:v>3.932</c:v>
                </c:pt>
                <c:pt idx="21">
                  <c:v>3.876</c:v>
                </c:pt>
              </c:numCache>
            </c:numRef>
          </c:val>
          <c:smooth val="0"/>
        </c:ser>
        <c:marker val="1"/>
        <c:axId val="62967801"/>
        <c:axId val="29839298"/>
      </c:lineChart>
      <c:catAx>
        <c:axId val="62967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Lopp nr.</a:t>
                </a:r>
              </a:p>
            </c:rich>
          </c:tx>
          <c:layout>
            <c:manualLayout>
              <c:xMode val="factor"/>
              <c:yMode val="factor"/>
              <c:x val="0.0015"/>
              <c:y val="-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839298"/>
        <c:crosses val="autoZero"/>
        <c:auto val="1"/>
        <c:lblOffset val="100"/>
        <c:noMultiLvlLbl val="0"/>
      </c:catAx>
      <c:valAx>
        <c:axId val="29839298"/>
        <c:scaling>
          <c:orientation val="minMax"/>
          <c:max val="4.05"/>
          <c:min val="3.7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96780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Antal varv för vinnare, andra och tredje plats i Salooncupen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0275"/>
          <c:w val="0.975"/>
          <c:h val="0.89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Statistik!$D$43:$D$47</c:f>
              <c:numCache>
                <c:ptCount val="5"/>
                <c:pt idx="0">
                  <c:v>333.05</c:v>
                </c:pt>
                <c:pt idx="1">
                  <c:v>328.85</c:v>
                </c:pt>
                <c:pt idx="2">
                  <c:v>329.25</c:v>
                </c:pt>
                <c:pt idx="3">
                  <c:v>336.05</c:v>
                </c:pt>
                <c:pt idx="4">
                  <c:v>336.35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Statistik!$D$53:$D$57</c:f>
              <c:numCache>
                <c:ptCount val="5"/>
                <c:pt idx="0">
                  <c:v>332.35</c:v>
                </c:pt>
                <c:pt idx="1">
                  <c:v>328.55</c:v>
                </c:pt>
                <c:pt idx="2">
                  <c:v>328.7</c:v>
                </c:pt>
                <c:pt idx="3">
                  <c:v>332.9</c:v>
                </c:pt>
                <c:pt idx="4">
                  <c:v>332.85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Statistik!$D$62:$D$66</c:f>
              <c:numCache>
                <c:ptCount val="5"/>
                <c:pt idx="0">
                  <c:v>324.25</c:v>
                </c:pt>
                <c:pt idx="1">
                  <c:v>325.05</c:v>
                </c:pt>
                <c:pt idx="2">
                  <c:v>320.85</c:v>
                </c:pt>
                <c:pt idx="3">
                  <c:v>329.3</c:v>
                </c:pt>
                <c:pt idx="4">
                  <c:v>330.85</c:v>
                </c:pt>
              </c:numCache>
            </c:numRef>
          </c:val>
          <c:smooth val="0"/>
        </c:ser>
        <c:marker val="1"/>
        <c:axId val="118227"/>
        <c:axId val="1064044"/>
      </c:lineChart>
      <c:catAx>
        <c:axId val="11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1064044"/>
        <c:crosses val="autoZero"/>
        <c:auto val="1"/>
        <c:lblOffset val="100"/>
        <c:noMultiLvlLbl val="0"/>
      </c:catAx>
      <c:valAx>
        <c:axId val="1064044"/>
        <c:scaling>
          <c:orientation val="minMax"/>
          <c:min val="3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118227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17</xdr:col>
      <xdr:colOff>66675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95250" y="57150"/>
        <a:ext cx="124015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8</xdr:col>
      <xdr:colOff>2219325</xdr:colOff>
      <xdr:row>35</xdr:row>
      <xdr:rowOff>123825</xdr:rowOff>
    </xdr:to>
    <xdr:graphicFrame>
      <xdr:nvGraphicFramePr>
        <xdr:cNvPr id="1" name="Chart 3"/>
        <xdr:cNvGraphicFramePr/>
      </xdr:nvGraphicFramePr>
      <xdr:xfrm>
        <a:off x="142875" y="200025"/>
        <a:ext cx="117919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="50" zoomScaleNormal="50" workbookViewId="0" topLeftCell="A1">
      <selection activeCell="F18" sqref="F18:M21"/>
    </sheetView>
  </sheetViews>
  <sheetFormatPr defaultColWidth="9.140625" defaultRowHeight="12.75"/>
  <cols>
    <col min="1" max="1" width="18.140625" style="2" bestFit="1" customWidth="1"/>
    <col min="2" max="2" width="23.00390625" style="2" bestFit="1" customWidth="1"/>
    <col min="3" max="3" width="8.57421875" style="2" bestFit="1" customWidth="1"/>
    <col min="4" max="4" width="9.8515625" style="2" bestFit="1" customWidth="1"/>
    <col min="5" max="5" width="10.140625" style="2" bestFit="1" customWidth="1"/>
    <col min="6" max="6" width="10.7109375" style="2" bestFit="1" customWidth="1"/>
    <col min="7" max="7" width="11.28125" style="2" bestFit="1" customWidth="1"/>
    <col min="8" max="8" width="11.00390625" style="2" bestFit="1" customWidth="1"/>
    <col min="9" max="9" width="9.28125" style="2" bestFit="1" customWidth="1"/>
    <col min="10" max="16384" width="9.140625" style="2" customWidth="1"/>
  </cols>
  <sheetData>
    <row r="1" spans="1:20" ht="15">
      <c r="A1" s="54" t="s">
        <v>115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s="3" customFormat="1" ht="15">
      <c r="A2"/>
      <c r="B2" s="55">
        <v>38369</v>
      </c>
      <c r="C2"/>
      <c r="D2" s="55">
        <v>38383</v>
      </c>
      <c r="E2"/>
      <c r="F2" s="55">
        <v>38397</v>
      </c>
      <c r="G2"/>
      <c r="H2" s="55">
        <v>38411</v>
      </c>
      <c r="I2"/>
      <c r="J2" s="55">
        <v>38425</v>
      </c>
      <c r="K2"/>
      <c r="L2" s="55">
        <v>38453</v>
      </c>
      <c r="M2"/>
      <c r="N2" s="55">
        <v>38467</v>
      </c>
      <c r="O2"/>
      <c r="P2" s="55">
        <v>38622</v>
      </c>
      <c r="Q2"/>
      <c r="R2" s="55">
        <v>38678</v>
      </c>
      <c r="S2" s="55"/>
      <c r="T2" t="s">
        <v>116</v>
      </c>
    </row>
    <row r="3" spans="1:20" ht="15">
      <c r="A3" s="54" t="s">
        <v>117</v>
      </c>
      <c r="B3" s="56">
        <v>1</v>
      </c>
      <c r="C3" s="57" t="s">
        <v>118</v>
      </c>
      <c r="D3" s="56">
        <v>2</v>
      </c>
      <c r="E3" s="57" t="s">
        <v>118</v>
      </c>
      <c r="F3" s="56">
        <v>3</v>
      </c>
      <c r="G3" s="57" t="s">
        <v>118</v>
      </c>
      <c r="H3" s="56">
        <v>4</v>
      </c>
      <c r="I3" s="57" t="s">
        <v>118</v>
      </c>
      <c r="J3" s="56">
        <v>5</v>
      </c>
      <c r="K3" s="57" t="s">
        <v>118</v>
      </c>
      <c r="L3" s="56">
        <v>6</v>
      </c>
      <c r="M3" s="57" t="s">
        <v>118</v>
      </c>
      <c r="N3" s="56">
        <v>7</v>
      </c>
      <c r="O3" s="57" t="s">
        <v>118</v>
      </c>
      <c r="P3" s="56">
        <v>8</v>
      </c>
      <c r="Q3" s="57" t="s">
        <v>118</v>
      </c>
      <c r="R3" s="56">
        <v>9</v>
      </c>
      <c r="S3" s="57" t="s">
        <v>118</v>
      </c>
      <c r="T3" s="54"/>
    </row>
    <row r="4" spans="1:20" ht="15">
      <c r="A4" t="s">
        <v>119</v>
      </c>
      <c r="B4" s="58">
        <v>20</v>
      </c>
      <c r="C4" s="59">
        <v>1</v>
      </c>
      <c r="D4" s="58">
        <v>20</v>
      </c>
      <c r="E4" s="59">
        <v>1</v>
      </c>
      <c r="F4" s="58"/>
      <c r="G4" s="59"/>
      <c r="H4" s="58">
        <v>20</v>
      </c>
      <c r="I4" s="59">
        <v>1</v>
      </c>
      <c r="J4" s="58">
        <v>25</v>
      </c>
      <c r="K4" s="59"/>
      <c r="L4" s="58">
        <v>25</v>
      </c>
      <c r="M4" s="59"/>
      <c r="N4" s="58">
        <v>25</v>
      </c>
      <c r="O4" s="59">
        <v>1</v>
      </c>
      <c r="P4" s="58">
        <v>25</v>
      </c>
      <c r="Q4" s="59"/>
      <c r="R4" s="60">
        <v>25</v>
      </c>
      <c r="S4" s="59"/>
      <c r="T4">
        <f aca="true" t="shared" si="0" ref="T4:T15">SUM(B4:S4)</f>
        <v>189</v>
      </c>
    </row>
    <row r="5" spans="1:20" ht="15">
      <c r="A5" t="s">
        <v>5</v>
      </c>
      <c r="B5" s="58"/>
      <c r="C5" s="59"/>
      <c r="D5" s="58">
        <v>25</v>
      </c>
      <c r="E5" s="59"/>
      <c r="F5" s="58">
        <v>25</v>
      </c>
      <c r="G5" s="59">
        <v>1</v>
      </c>
      <c r="H5" s="58"/>
      <c r="I5" s="59"/>
      <c r="J5" s="58">
        <v>20</v>
      </c>
      <c r="K5" s="59">
        <v>1</v>
      </c>
      <c r="L5" s="58">
        <v>18</v>
      </c>
      <c r="M5" s="59"/>
      <c r="N5" s="58">
        <v>20</v>
      </c>
      <c r="O5" s="59"/>
      <c r="P5" s="58">
        <v>18</v>
      </c>
      <c r="Q5" s="59">
        <v>1</v>
      </c>
      <c r="R5" s="60">
        <v>18</v>
      </c>
      <c r="S5" s="59"/>
      <c r="T5">
        <f t="shared" si="0"/>
        <v>147</v>
      </c>
    </row>
    <row r="6" spans="1:20" ht="15">
      <c r="A6" t="s">
        <v>0</v>
      </c>
      <c r="B6" s="58">
        <v>25</v>
      </c>
      <c r="C6" s="59"/>
      <c r="D6" s="58">
        <v>18</v>
      </c>
      <c r="E6" s="59"/>
      <c r="F6" s="58">
        <v>14</v>
      </c>
      <c r="G6" s="59"/>
      <c r="H6" s="58">
        <v>14</v>
      </c>
      <c r="I6" s="59"/>
      <c r="J6" s="58">
        <v>14</v>
      </c>
      <c r="K6" s="59"/>
      <c r="L6" s="58"/>
      <c r="M6" s="59"/>
      <c r="N6" s="58">
        <v>12</v>
      </c>
      <c r="O6" s="59"/>
      <c r="P6" s="58"/>
      <c r="Q6" s="59"/>
      <c r="R6" s="60">
        <v>20</v>
      </c>
      <c r="S6" s="59">
        <v>1</v>
      </c>
      <c r="T6">
        <f t="shared" si="0"/>
        <v>118</v>
      </c>
    </row>
    <row r="7" spans="1:20" ht="15">
      <c r="A7" t="s">
        <v>10</v>
      </c>
      <c r="B7" s="58"/>
      <c r="C7" s="59"/>
      <c r="D7" s="58">
        <v>16</v>
      </c>
      <c r="E7" s="59"/>
      <c r="F7" s="58">
        <v>16</v>
      </c>
      <c r="G7" s="59"/>
      <c r="H7" s="58">
        <v>25</v>
      </c>
      <c r="I7" s="59"/>
      <c r="J7" s="58"/>
      <c r="K7" s="59"/>
      <c r="L7" s="58">
        <v>16</v>
      </c>
      <c r="M7" s="59"/>
      <c r="N7" s="58">
        <v>16</v>
      </c>
      <c r="O7" s="59"/>
      <c r="P7" s="58">
        <v>20</v>
      </c>
      <c r="Q7" s="59"/>
      <c r="R7" s="60"/>
      <c r="S7" s="59"/>
      <c r="T7">
        <f t="shared" si="0"/>
        <v>109</v>
      </c>
    </row>
    <row r="8" spans="1:20" ht="15">
      <c r="A8" t="s">
        <v>4</v>
      </c>
      <c r="B8" s="58">
        <v>14</v>
      </c>
      <c r="C8" s="59"/>
      <c r="D8" s="58">
        <v>12</v>
      </c>
      <c r="E8" s="59"/>
      <c r="F8" s="58">
        <v>12</v>
      </c>
      <c r="G8" s="59"/>
      <c r="H8" s="58">
        <v>12</v>
      </c>
      <c r="I8" s="59"/>
      <c r="J8" s="58"/>
      <c r="K8" s="59"/>
      <c r="L8" s="58">
        <v>14</v>
      </c>
      <c r="M8" s="59"/>
      <c r="N8" s="58">
        <v>14</v>
      </c>
      <c r="O8" s="59"/>
      <c r="P8" s="58"/>
      <c r="Q8" s="59"/>
      <c r="R8" s="60">
        <v>16</v>
      </c>
      <c r="S8" s="59"/>
      <c r="T8">
        <f t="shared" si="0"/>
        <v>94</v>
      </c>
    </row>
    <row r="9" spans="1:20" ht="15">
      <c r="A9" t="s">
        <v>3</v>
      </c>
      <c r="B9" s="58">
        <v>16</v>
      </c>
      <c r="C9" s="59"/>
      <c r="D9" s="58"/>
      <c r="E9" s="59"/>
      <c r="F9" s="58">
        <v>10</v>
      </c>
      <c r="G9" s="59"/>
      <c r="H9" s="58">
        <v>18</v>
      </c>
      <c r="I9" s="59"/>
      <c r="J9" s="58">
        <v>16</v>
      </c>
      <c r="K9" s="59"/>
      <c r="L9" s="58"/>
      <c r="M9" s="59"/>
      <c r="N9" s="58"/>
      <c r="O9" s="59"/>
      <c r="P9" s="58">
        <v>16</v>
      </c>
      <c r="Q9" s="59"/>
      <c r="R9" s="58"/>
      <c r="S9" s="59"/>
      <c r="T9">
        <f t="shared" si="0"/>
        <v>76</v>
      </c>
    </row>
    <row r="10" spans="1:20" ht="15">
      <c r="A10" t="s">
        <v>2</v>
      </c>
      <c r="B10" s="58">
        <v>18</v>
      </c>
      <c r="C10" s="59"/>
      <c r="D10" s="58"/>
      <c r="E10" s="59"/>
      <c r="F10" s="58">
        <v>20</v>
      </c>
      <c r="G10" s="59"/>
      <c r="H10" s="58">
        <v>10</v>
      </c>
      <c r="I10" s="59"/>
      <c r="J10" s="58">
        <v>12</v>
      </c>
      <c r="K10" s="59"/>
      <c r="L10" s="58"/>
      <c r="M10" s="59"/>
      <c r="N10" s="58"/>
      <c r="O10" s="59"/>
      <c r="P10" s="58"/>
      <c r="Q10" s="59"/>
      <c r="R10" s="58"/>
      <c r="S10" s="59"/>
      <c r="T10">
        <f t="shared" si="0"/>
        <v>60</v>
      </c>
    </row>
    <row r="11" spans="1:20" ht="15">
      <c r="A11" t="s">
        <v>120</v>
      </c>
      <c r="B11" s="58"/>
      <c r="C11" s="59"/>
      <c r="D11" s="58">
        <v>14</v>
      </c>
      <c r="E11" s="59"/>
      <c r="F11" s="58"/>
      <c r="G11" s="59"/>
      <c r="H11" s="58"/>
      <c r="I11" s="59"/>
      <c r="J11" s="58">
        <v>18</v>
      </c>
      <c r="K11" s="59"/>
      <c r="L11" s="58">
        <v>20</v>
      </c>
      <c r="M11" s="59">
        <v>1</v>
      </c>
      <c r="N11" s="58"/>
      <c r="O11" s="59"/>
      <c r="P11" s="58"/>
      <c r="Q11" s="59"/>
      <c r="R11" s="58"/>
      <c r="S11" s="59"/>
      <c r="T11">
        <f t="shared" si="0"/>
        <v>53</v>
      </c>
    </row>
    <row r="12" spans="1:20" ht="15">
      <c r="A12" t="s">
        <v>121</v>
      </c>
      <c r="B12" s="58"/>
      <c r="C12" s="59"/>
      <c r="D12" s="58">
        <v>8</v>
      </c>
      <c r="E12" s="59"/>
      <c r="F12" s="58"/>
      <c r="G12" s="59"/>
      <c r="H12" s="58">
        <v>8</v>
      </c>
      <c r="I12" s="59"/>
      <c r="J12" s="58"/>
      <c r="K12" s="59"/>
      <c r="L12" s="58"/>
      <c r="M12" s="59"/>
      <c r="N12" s="58">
        <v>18</v>
      </c>
      <c r="O12" s="59"/>
      <c r="P12" s="58"/>
      <c r="Q12" s="59"/>
      <c r="R12" s="58">
        <v>12</v>
      </c>
      <c r="S12" s="59"/>
      <c r="T12">
        <f t="shared" si="0"/>
        <v>46</v>
      </c>
    </row>
    <row r="13" spans="1:20" ht="15">
      <c r="A13" t="s">
        <v>60</v>
      </c>
      <c r="B13" s="58"/>
      <c r="C13" s="59"/>
      <c r="D13" s="58"/>
      <c r="E13" s="59"/>
      <c r="F13" s="58"/>
      <c r="G13" s="59"/>
      <c r="H13" s="58"/>
      <c r="I13" s="59"/>
      <c r="J13" s="58">
        <v>8</v>
      </c>
      <c r="K13" s="59"/>
      <c r="L13" s="58"/>
      <c r="M13" s="59"/>
      <c r="N13" s="58"/>
      <c r="O13" s="59"/>
      <c r="P13" s="58">
        <v>12</v>
      </c>
      <c r="Q13" s="59"/>
      <c r="R13" s="58">
        <v>10</v>
      </c>
      <c r="S13" s="59"/>
      <c r="T13">
        <f t="shared" si="0"/>
        <v>30</v>
      </c>
    </row>
    <row r="14" spans="1:20" ht="15">
      <c r="A14" t="s">
        <v>50</v>
      </c>
      <c r="B14" s="58"/>
      <c r="C14" s="59"/>
      <c r="D14" s="58"/>
      <c r="E14" s="59"/>
      <c r="F14" s="58"/>
      <c r="G14" s="59"/>
      <c r="H14" s="58"/>
      <c r="I14" s="59"/>
      <c r="J14" s="58"/>
      <c r="K14" s="59"/>
      <c r="L14" s="58"/>
      <c r="M14" s="59"/>
      <c r="N14" s="58"/>
      <c r="O14" s="59"/>
      <c r="P14" s="58">
        <v>14</v>
      </c>
      <c r="Q14" s="59"/>
      <c r="R14" s="58"/>
      <c r="S14" s="59"/>
      <c r="T14">
        <f t="shared" si="0"/>
        <v>14</v>
      </c>
    </row>
    <row r="15" spans="1:20" ht="15">
      <c r="A15" t="s">
        <v>122</v>
      </c>
      <c r="B15" s="58"/>
      <c r="C15" s="59"/>
      <c r="D15" s="58">
        <v>10</v>
      </c>
      <c r="E15" s="59"/>
      <c r="F15" s="58"/>
      <c r="G15" s="59"/>
      <c r="H15" s="58"/>
      <c r="I15" s="59"/>
      <c r="J15" s="58"/>
      <c r="K15" s="59"/>
      <c r="L15" s="58"/>
      <c r="M15" s="59"/>
      <c r="N15" s="58"/>
      <c r="O15" s="59"/>
      <c r="P15" s="58"/>
      <c r="Q15" s="59"/>
      <c r="R15" s="58"/>
      <c r="S15" s="59"/>
      <c r="T15">
        <f t="shared" si="0"/>
        <v>10</v>
      </c>
    </row>
    <row r="16" spans="1:20" ht="15">
      <c r="A16"/>
      <c r="B16" s="58"/>
      <c r="C16" s="59"/>
      <c r="D16" s="58"/>
      <c r="E16" s="59"/>
      <c r="F16" s="58"/>
      <c r="G16" s="59"/>
      <c r="H16" s="58"/>
      <c r="I16" s="59"/>
      <c r="J16" s="58"/>
      <c r="K16" s="59"/>
      <c r="L16" s="58"/>
      <c r="M16" s="59"/>
      <c r="N16" s="58"/>
      <c r="O16" s="59"/>
      <c r="P16" s="58"/>
      <c r="Q16" s="59"/>
      <c r="R16" s="58"/>
      <c r="S16" s="59"/>
      <c r="T16"/>
    </row>
    <row r="17" spans="1:20" ht="15">
      <c r="A17"/>
      <c r="B17" s="61"/>
      <c r="C17" s="62"/>
      <c r="D17" s="61"/>
      <c r="E17" s="62"/>
      <c r="F17" s="61"/>
      <c r="G17" s="62"/>
      <c r="H17" s="61"/>
      <c r="I17" s="62"/>
      <c r="J17" s="61"/>
      <c r="K17" s="62"/>
      <c r="L17" s="61"/>
      <c r="M17" s="62"/>
      <c r="N17" s="61"/>
      <c r="O17" s="62"/>
      <c r="P17" s="61"/>
      <c r="Q17" s="62"/>
      <c r="R17" s="61"/>
      <c r="S17" s="62"/>
      <c r="T17"/>
    </row>
    <row r="18" spans="1:20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1:16" ht="15">
      <c r="K21" s="3"/>
      <c r="L21" s="3"/>
      <c r="M21" s="3"/>
      <c r="N21" s="3"/>
      <c r="O21" s="3"/>
      <c r="P21" s="3"/>
    </row>
    <row r="22" spans="11:16" ht="15">
      <c r="K22" s="3"/>
      <c r="L22" s="3"/>
      <c r="M22" s="3"/>
      <c r="N22" s="3"/>
      <c r="O22" s="3"/>
      <c r="P22" s="3"/>
    </row>
    <row r="23" spans="11:16" ht="15">
      <c r="K23" s="3"/>
      <c r="L23" s="3"/>
      <c r="M23" s="3"/>
      <c r="N23" s="3"/>
      <c r="O23" s="3"/>
      <c r="P23" s="3"/>
    </row>
    <row r="24" spans="11:16" ht="15">
      <c r="K24" s="3"/>
      <c r="L24" s="3"/>
      <c r="M24" s="3"/>
      <c r="N24" s="3"/>
      <c r="O24" s="3"/>
      <c r="P24" s="3"/>
    </row>
    <row r="25" spans="12:16" ht="15">
      <c r="L25" s="3"/>
      <c r="M25" s="3"/>
      <c r="N25" s="3"/>
      <c r="O25" s="3"/>
      <c r="P25" s="3"/>
    </row>
    <row r="26" spans="1:16" ht="15.75">
      <c r="A26" s="1" t="s">
        <v>92</v>
      </c>
      <c r="B26" s="1" t="s">
        <v>93</v>
      </c>
      <c r="C26" s="1"/>
      <c r="D26" s="1"/>
      <c r="L26" s="3"/>
      <c r="M26" s="3"/>
      <c r="N26" s="3"/>
      <c r="O26" s="3"/>
      <c r="P26" s="3"/>
    </row>
    <row r="27" spans="1:16" ht="15.75">
      <c r="A27" s="3"/>
      <c r="B27" s="3"/>
      <c r="C27" s="3"/>
      <c r="D27" s="6">
        <v>38369</v>
      </c>
      <c r="E27" s="6">
        <v>38383</v>
      </c>
      <c r="F27" s="6">
        <v>38397</v>
      </c>
      <c r="G27" s="6">
        <v>38411</v>
      </c>
      <c r="H27" s="6">
        <v>38425</v>
      </c>
      <c r="I27" s="7" t="s">
        <v>26</v>
      </c>
      <c r="J27" s="3"/>
      <c r="L27" s="3"/>
      <c r="M27" s="3"/>
      <c r="N27" s="3"/>
      <c r="O27" s="3"/>
      <c r="P27" s="3"/>
    </row>
    <row r="28" spans="1:10" ht="15.75">
      <c r="A28" s="2">
        <v>1</v>
      </c>
      <c r="B28" s="2" t="s">
        <v>1</v>
      </c>
      <c r="C28" s="4" t="s">
        <v>25</v>
      </c>
      <c r="D28" s="3">
        <v>21</v>
      </c>
      <c r="E28" s="3">
        <v>21</v>
      </c>
      <c r="F28" s="3">
        <v>18</v>
      </c>
      <c r="G28" s="3">
        <v>21</v>
      </c>
      <c r="H28" s="7">
        <v>25</v>
      </c>
      <c r="I28" s="3">
        <f>SUM(D28:H28)</f>
        <v>106</v>
      </c>
      <c r="J28" s="3"/>
    </row>
    <row r="29" spans="1:10" ht="15.75">
      <c r="A29" s="2">
        <v>2</v>
      </c>
      <c r="B29" s="18" t="s">
        <v>5</v>
      </c>
      <c r="D29" s="3">
        <v>12</v>
      </c>
      <c r="E29" s="7">
        <v>25</v>
      </c>
      <c r="F29" s="7">
        <v>25</v>
      </c>
      <c r="G29" s="3">
        <v>16</v>
      </c>
      <c r="H29" s="3">
        <v>21</v>
      </c>
      <c r="I29" s="3">
        <f>SUM(D29:H29)</f>
        <v>99</v>
      </c>
      <c r="J29" s="3"/>
    </row>
    <row r="30" spans="1:10" ht="15.75">
      <c r="A30" s="2">
        <v>3</v>
      </c>
      <c r="B30" s="2" t="s">
        <v>0</v>
      </c>
      <c r="D30" s="7">
        <v>25</v>
      </c>
      <c r="E30" s="3">
        <v>18</v>
      </c>
      <c r="F30" s="3">
        <v>14</v>
      </c>
      <c r="G30" s="3">
        <v>14</v>
      </c>
      <c r="H30" s="3">
        <v>14</v>
      </c>
      <c r="I30" s="3">
        <f>SUM(D30:H30)</f>
        <v>85</v>
      </c>
      <c r="J30" s="3"/>
    </row>
    <row r="31" spans="1:10" ht="17.25">
      <c r="A31" s="2">
        <v>4</v>
      </c>
      <c r="B31" s="5" t="s">
        <v>4</v>
      </c>
      <c r="D31" s="3">
        <v>14</v>
      </c>
      <c r="E31" s="3">
        <v>12</v>
      </c>
      <c r="F31" s="3">
        <v>12</v>
      </c>
      <c r="G31" s="3">
        <v>12</v>
      </c>
      <c r="H31" s="3">
        <v>10</v>
      </c>
      <c r="I31" s="3">
        <f aca="true" t="shared" si="1" ref="I31:I38">SUM(D31:H31)</f>
        <v>60</v>
      </c>
      <c r="J31" s="3"/>
    </row>
    <row r="32" spans="1:10" ht="17.25">
      <c r="A32" s="2">
        <v>4</v>
      </c>
      <c r="B32" s="5" t="s">
        <v>2</v>
      </c>
      <c r="D32" s="3">
        <v>18</v>
      </c>
      <c r="E32" s="3">
        <v>0</v>
      </c>
      <c r="F32" s="3">
        <v>20</v>
      </c>
      <c r="G32" s="3">
        <v>10</v>
      </c>
      <c r="H32" s="3">
        <v>12</v>
      </c>
      <c r="I32" s="3">
        <f t="shared" si="1"/>
        <v>60</v>
      </c>
      <c r="J32" s="3"/>
    </row>
    <row r="33" spans="1:10" ht="17.25">
      <c r="A33" s="2">
        <v>4</v>
      </c>
      <c r="B33" s="5" t="s">
        <v>3</v>
      </c>
      <c r="D33" s="3">
        <v>16</v>
      </c>
      <c r="E33" s="3">
        <v>0</v>
      </c>
      <c r="F33" s="3">
        <v>10</v>
      </c>
      <c r="G33" s="3">
        <v>18</v>
      </c>
      <c r="H33" s="3">
        <v>16</v>
      </c>
      <c r="I33" s="3">
        <f t="shared" si="1"/>
        <v>60</v>
      </c>
      <c r="J33" s="3"/>
    </row>
    <row r="34" spans="1:10" ht="30.75">
      <c r="A34" s="2">
        <v>7</v>
      </c>
      <c r="B34" s="18" t="s">
        <v>10</v>
      </c>
      <c r="D34" s="3">
        <v>0</v>
      </c>
      <c r="E34" s="3">
        <v>16</v>
      </c>
      <c r="F34" s="3">
        <v>16</v>
      </c>
      <c r="G34" s="7">
        <v>25</v>
      </c>
      <c r="H34" s="3">
        <v>0</v>
      </c>
      <c r="I34" s="3">
        <f t="shared" si="1"/>
        <v>57</v>
      </c>
      <c r="J34" s="3"/>
    </row>
    <row r="35" spans="1:10" ht="15">
      <c r="A35" s="2">
        <v>8</v>
      </c>
      <c r="B35" s="18" t="s">
        <v>9</v>
      </c>
      <c r="D35" s="3">
        <v>0</v>
      </c>
      <c r="E35" s="3">
        <v>14</v>
      </c>
      <c r="F35" s="3">
        <v>0</v>
      </c>
      <c r="G35" s="3">
        <v>0</v>
      </c>
      <c r="H35" s="3">
        <v>18</v>
      </c>
      <c r="I35" s="3">
        <f t="shared" si="1"/>
        <v>32</v>
      </c>
      <c r="J35" s="3"/>
    </row>
    <row r="36" spans="1:10" ht="15">
      <c r="A36" s="2">
        <v>9</v>
      </c>
      <c r="B36" s="2" t="s">
        <v>33</v>
      </c>
      <c r="D36" s="3">
        <v>0</v>
      </c>
      <c r="E36" s="3">
        <v>8</v>
      </c>
      <c r="F36" s="3">
        <v>0</v>
      </c>
      <c r="G36" s="3">
        <v>8</v>
      </c>
      <c r="H36" s="3">
        <v>0</v>
      </c>
      <c r="I36" s="3">
        <f>SUM(D36:H36)</f>
        <v>16</v>
      </c>
      <c r="J36" s="3"/>
    </row>
    <row r="37" spans="1:10" ht="15">
      <c r="A37" s="2">
        <v>10</v>
      </c>
      <c r="B37" s="18" t="s">
        <v>45</v>
      </c>
      <c r="D37" s="3">
        <v>0</v>
      </c>
      <c r="E37" s="3">
        <v>10</v>
      </c>
      <c r="F37" s="3">
        <v>0</v>
      </c>
      <c r="G37" s="3">
        <v>0</v>
      </c>
      <c r="H37" s="3">
        <v>0</v>
      </c>
      <c r="I37" s="3">
        <f t="shared" si="1"/>
        <v>10</v>
      </c>
      <c r="J37" s="3"/>
    </row>
    <row r="38" spans="1:9" ht="15">
      <c r="A38" s="2">
        <v>11</v>
      </c>
      <c r="B38" s="2" t="s">
        <v>60</v>
      </c>
      <c r="D38" s="3">
        <v>0</v>
      </c>
      <c r="E38" s="3">
        <v>0</v>
      </c>
      <c r="F38" s="3">
        <v>0</v>
      </c>
      <c r="G38" s="3">
        <v>0</v>
      </c>
      <c r="H38" s="3">
        <v>8</v>
      </c>
      <c r="I38" s="3">
        <f t="shared" si="1"/>
        <v>8</v>
      </c>
    </row>
    <row r="39" spans="4:9" ht="15">
      <c r="D39" s="3"/>
      <c r="E39" s="3"/>
      <c r="F39" s="3"/>
      <c r="G39" s="3"/>
      <c r="H39" s="3"/>
      <c r="I39" s="3"/>
    </row>
    <row r="40" spans="4:9" ht="15">
      <c r="D40" s="3"/>
      <c r="E40" s="3"/>
      <c r="F40" s="3"/>
      <c r="G40" s="3"/>
      <c r="H40" s="3"/>
      <c r="I40" s="3"/>
    </row>
    <row r="41" spans="3:10" ht="15">
      <c r="C41" s="4"/>
      <c r="D41" s="40"/>
      <c r="E41" s="40" t="s">
        <v>113</v>
      </c>
      <c r="F41" s="40"/>
      <c r="G41" s="40"/>
      <c r="H41" s="3"/>
      <c r="I41" s="3"/>
      <c r="J41" s="3"/>
    </row>
    <row r="42" spans="3:10" ht="15">
      <c r="C42" s="4"/>
      <c r="D42" s="40"/>
      <c r="E42" s="40"/>
      <c r="F42" s="40"/>
      <c r="G42" s="40"/>
      <c r="H42" s="3"/>
      <c r="I42" s="3"/>
      <c r="J42" s="3"/>
    </row>
    <row r="43" spans="2:10" ht="15.75">
      <c r="B43" s="2" t="s">
        <v>94</v>
      </c>
      <c r="C43" s="26"/>
      <c r="D43" s="26"/>
      <c r="E43" s="26" t="s">
        <v>102</v>
      </c>
      <c r="F43" s="26"/>
      <c r="G43" s="26"/>
      <c r="H43" s="26"/>
      <c r="I43" s="26"/>
      <c r="J43" s="26"/>
    </row>
    <row r="44" spans="2:10" ht="15.75">
      <c r="B44" s="1" t="s">
        <v>95</v>
      </c>
      <c r="C44" s="1" t="s">
        <v>24</v>
      </c>
      <c r="D44" s="26"/>
      <c r="E44" s="26" t="s">
        <v>96</v>
      </c>
      <c r="F44" s="26"/>
      <c r="G44" s="26"/>
      <c r="H44" s="26"/>
      <c r="I44" s="7"/>
      <c r="J44" s="7"/>
    </row>
    <row r="45" spans="2:10" ht="15">
      <c r="B45" s="2">
        <v>1</v>
      </c>
      <c r="C45" s="2">
        <v>25</v>
      </c>
      <c r="D45" s="3"/>
      <c r="E45" s="24" t="s">
        <v>97</v>
      </c>
      <c r="F45" s="24"/>
      <c r="G45" s="24"/>
      <c r="H45" s="24"/>
      <c r="I45" s="3"/>
      <c r="J45" s="3"/>
    </row>
    <row r="46" spans="2:10" ht="15">
      <c r="B46" s="2">
        <v>2</v>
      </c>
      <c r="C46" s="2">
        <v>20</v>
      </c>
      <c r="D46" s="3"/>
      <c r="E46" s="3"/>
      <c r="F46" s="3"/>
      <c r="G46" s="3"/>
      <c r="H46" s="3"/>
      <c r="I46" s="3"/>
      <c r="J46" s="3"/>
    </row>
    <row r="47" spans="2:10" ht="15">
      <c r="B47" s="2">
        <v>3</v>
      </c>
      <c r="C47" s="2">
        <v>18</v>
      </c>
      <c r="D47" s="3"/>
      <c r="E47" s="3"/>
      <c r="F47" s="3"/>
      <c r="G47" s="3"/>
      <c r="H47" s="3"/>
      <c r="I47" s="3"/>
      <c r="J47" s="3"/>
    </row>
    <row r="48" spans="2:10" ht="15">
      <c r="B48" s="2">
        <v>4</v>
      </c>
      <c r="C48" s="2">
        <v>16</v>
      </c>
      <c r="D48" s="3"/>
      <c r="E48" s="24" t="s">
        <v>104</v>
      </c>
      <c r="F48" s="24"/>
      <c r="G48" s="24"/>
      <c r="H48" s="24"/>
      <c r="I48" s="3"/>
      <c r="J48" s="3"/>
    </row>
    <row r="49" spans="2:10" ht="15">
      <c r="B49" s="2">
        <v>5</v>
      </c>
      <c r="C49" s="2">
        <v>14</v>
      </c>
      <c r="D49" s="3"/>
      <c r="E49" s="3"/>
      <c r="F49" s="3"/>
      <c r="G49" s="3"/>
      <c r="H49" s="3"/>
      <c r="I49" s="3"/>
      <c r="J49" s="3"/>
    </row>
    <row r="50" spans="2:10" ht="15.75" thickBot="1">
      <c r="B50" s="25">
        <v>6</v>
      </c>
      <c r="C50" s="25">
        <v>12</v>
      </c>
      <c r="D50" s="3"/>
      <c r="E50" s="3"/>
      <c r="F50" s="3"/>
      <c r="G50" s="3"/>
      <c r="H50" s="3"/>
      <c r="I50" s="3"/>
      <c r="J50" s="3"/>
    </row>
    <row r="51" spans="2:10" ht="15">
      <c r="B51" s="2">
        <v>7</v>
      </c>
      <c r="C51" s="2">
        <v>10</v>
      </c>
      <c r="D51" s="3"/>
      <c r="E51" s="24"/>
      <c r="F51" s="24"/>
      <c r="G51" s="24"/>
      <c r="H51" s="24"/>
      <c r="I51" s="3"/>
      <c r="J51" s="3"/>
    </row>
    <row r="52" spans="2:10" ht="15">
      <c r="B52" s="2">
        <v>8</v>
      </c>
      <c r="C52" s="8">
        <v>8</v>
      </c>
      <c r="D52" s="3"/>
      <c r="E52" s="3"/>
      <c r="F52" s="3"/>
      <c r="G52" s="3"/>
      <c r="H52" s="3"/>
      <c r="I52" s="3"/>
      <c r="J52" s="3"/>
    </row>
    <row r="53" spans="2:4" ht="15">
      <c r="B53" s="2">
        <v>9</v>
      </c>
      <c r="C53" s="2">
        <v>6</v>
      </c>
      <c r="D53" s="3"/>
    </row>
    <row r="54" spans="2:4" ht="15">
      <c r="B54" s="2">
        <v>10</v>
      </c>
      <c r="C54" s="2">
        <v>4</v>
      </c>
      <c r="D54" s="3"/>
    </row>
    <row r="55" spans="2:4" ht="15">
      <c r="B55" s="2">
        <v>11</v>
      </c>
      <c r="C55" s="2">
        <v>2</v>
      </c>
      <c r="D55" s="3"/>
    </row>
    <row r="56" spans="2:4" ht="15.75" thickBot="1">
      <c r="B56" s="25">
        <v>12</v>
      </c>
      <c r="C56" s="25">
        <v>1</v>
      </c>
      <c r="D56" s="3"/>
    </row>
    <row r="57" spans="3:5" ht="15">
      <c r="C57" s="8"/>
      <c r="E57" s="2" t="s">
        <v>103</v>
      </c>
    </row>
    <row r="58" ht="15">
      <c r="C58" s="8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7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9.140625" style="13" customWidth="1"/>
    <col min="2" max="2" width="5.00390625" style="13" customWidth="1"/>
    <col min="3" max="3" width="43.28125" style="13" bestFit="1" customWidth="1"/>
    <col min="4" max="5" width="11.7109375" style="15" customWidth="1"/>
    <col min="6" max="6" width="7.7109375" style="16" customWidth="1"/>
    <col min="7" max="7" width="64.57421875" style="13" bestFit="1" customWidth="1"/>
    <col min="8" max="16384" width="9.140625" style="13" customWidth="1"/>
  </cols>
  <sheetData>
    <row r="1" spans="3:5" ht="15.75">
      <c r="C1" s="14" t="s">
        <v>79</v>
      </c>
      <c r="D1" s="51"/>
      <c r="E1" s="52" t="s">
        <v>105</v>
      </c>
    </row>
    <row r="3" spans="2:7" ht="17.25">
      <c r="B3" s="17">
        <v>1</v>
      </c>
      <c r="C3" s="18" t="s">
        <v>6</v>
      </c>
      <c r="D3" s="12">
        <v>3.723</v>
      </c>
      <c r="E3" s="12"/>
      <c r="F3" s="17"/>
      <c r="G3" s="23" t="s">
        <v>81</v>
      </c>
    </row>
    <row r="4" spans="2:7" ht="15">
      <c r="B4" s="17">
        <v>2</v>
      </c>
      <c r="C4" s="18" t="s">
        <v>9</v>
      </c>
      <c r="D4" s="12">
        <v>3.813</v>
      </c>
      <c r="E4" s="12">
        <f>D3-D4</f>
        <v>-0.0900000000000003</v>
      </c>
      <c r="F4" s="17"/>
      <c r="G4" s="13" t="s">
        <v>87</v>
      </c>
    </row>
    <row r="5" spans="2:8" ht="15">
      <c r="B5" s="17">
        <v>3</v>
      </c>
      <c r="C5" s="18" t="s">
        <v>1</v>
      </c>
      <c r="D5" s="12">
        <v>3.818</v>
      </c>
      <c r="E5" s="12">
        <f>D3-D5</f>
        <v>-0.0950000000000002</v>
      </c>
      <c r="F5" s="17"/>
      <c r="G5" s="13" t="s">
        <v>80</v>
      </c>
      <c r="H5" s="12"/>
    </row>
    <row r="6" spans="2:8" ht="15">
      <c r="B6" s="17">
        <v>4</v>
      </c>
      <c r="C6" s="18" t="s">
        <v>0</v>
      </c>
      <c r="D6" s="12">
        <v>3.825</v>
      </c>
      <c r="E6" s="12">
        <f>D3-D6</f>
        <v>-0.10200000000000031</v>
      </c>
      <c r="F6" s="17"/>
      <c r="G6" s="13" t="s">
        <v>82</v>
      </c>
      <c r="H6" s="12"/>
    </row>
    <row r="7" spans="2:8" ht="15">
      <c r="B7" s="17">
        <v>5</v>
      </c>
      <c r="C7" s="18" t="s">
        <v>34</v>
      </c>
      <c r="D7" s="12">
        <v>3.853</v>
      </c>
      <c r="E7" s="12">
        <f>D3-D7</f>
        <v>-0.13000000000000034</v>
      </c>
      <c r="F7" s="17"/>
      <c r="G7" s="13" t="s">
        <v>83</v>
      </c>
      <c r="H7" s="12"/>
    </row>
    <row r="8" spans="2:8" ht="15">
      <c r="B8" s="17">
        <v>6</v>
      </c>
      <c r="C8" s="18" t="s">
        <v>10</v>
      </c>
      <c r="D8" s="12">
        <v>3.861</v>
      </c>
      <c r="E8" s="12">
        <f>D3-D8</f>
        <v>-0.13800000000000034</v>
      </c>
      <c r="F8" s="17"/>
      <c r="G8" s="13" t="s">
        <v>84</v>
      </c>
      <c r="H8" s="12"/>
    </row>
    <row r="9" spans="2:8" ht="15">
      <c r="B9" s="17">
        <v>7</v>
      </c>
      <c r="C9" s="18" t="s">
        <v>35</v>
      </c>
      <c r="D9" s="12">
        <v>3.863</v>
      </c>
      <c r="E9" s="12">
        <f>D3-D9</f>
        <v>-0.14000000000000012</v>
      </c>
      <c r="F9" s="17"/>
      <c r="G9" s="13" t="s">
        <v>85</v>
      </c>
      <c r="H9" s="12"/>
    </row>
    <row r="10" spans="2:8" ht="15">
      <c r="B10" s="17">
        <v>8</v>
      </c>
      <c r="C10" s="18" t="s">
        <v>5</v>
      </c>
      <c r="D10" s="50">
        <v>3.876</v>
      </c>
      <c r="E10" s="12">
        <f>D3-D10</f>
        <v>-0.15300000000000002</v>
      </c>
      <c r="F10" s="17"/>
      <c r="H10" s="12"/>
    </row>
    <row r="11" spans="2:8" ht="15">
      <c r="B11" s="17">
        <v>9</v>
      </c>
      <c r="C11" s="18" t="s">
        <v>2</v>
      </c>
      <c r="D11" s="12">
        <v>3.895</v>
      </c>
      <c r="E11" s="12">
        <f>D3-D11</f>
        <v>-0.17200000000000015</v>
      </c>
      <c r="F11" s="17"/>
      <c r="G11" s="13" t="s">
        <v>86</v>
      </c>
      <c r="H11" s="12"/>
    </row>
    <row r="12" spans="2:8" ht="15">
      <c r="B12" s="17">
        <v>10</v>
      </c>
      <c r="C12" s="18" t="s">
        <v>4</v>
      </c>
      <c r="D12" s="12">
        <v>3.905</v>
      </c>
      <c r="E12" s="12">
        <f>D3-D12</f>
        <v>-0.18199999999999994</v>
      </c>
      <c r="F12" s="17"/>
      <c r="G12" s="13" t="s">
        <v>88</v>
      </c>
      <c r="H12" s="12"/>
    </row>
    <row r="13" spans="2:8" ht="15">
      <c r="B13" s="17">
        <v>11</v>
      </c>
      <c r="C13" s="18" t="s">
        <v>3</v>
      </c>
      <c r="D13" s="12">
        <v>3.927</v>
      </c>
      <c r="E13" s="12">
        <f>D3-D13</f>
        <v>-0.20400000000000018</v>
      </c>
      <c r="F13" s="17"/>
      <c r="G13" s="13" t="s">
        <v>89</v>
      </c>
      <c r="H13" s="12"/>
    </row>
    <row r="14" spans="2:8" ht="15">
      <c r="B14" s="17">
        <v>11</v>
      </c>
      <c r="C14" s="18" t="s">
        <v>36</v>
      </c>
      <c r="D14" s="50">
        <v>3.927</v>
      </c>
      <c r="E14" s="12">
        <f>D3-D14</f>
        <v>-0.20400000000000018</v>
      </c>
      <c r="F14" s="17"/>
      <c r="G14" s="13" t="s">
        <v>90</v>
      </c>
      <c r="H14" s="12"/>
    </row>
    <row r="15" spans="2:8" ht="15.75" thickBot="1">
      <c r="B15" s="19">
        <v>13</v>
      </c>
      <c r="C15" s="20" t="s">
        <v>37</v>
      </c>
      <c r="D15" s="21">
        <v>3.945</v>
      </c>
      <c r="E15" s="21">
        <f>D3-D15</f>
        <v>-0.22199999999999998</v>
      </c>
      <c r="F15" s="19"/>
      <c r="G15" s="22" t="s">
        <v>91</v>
      </c>
      <c r="H15" s="12"/>
    </row>
    <row r="16" spans="2:8" ht="15">
      <c r="B16" s="17">
        <v>14</v>
      </c>
      <c r="C16" s="18" t="s">
        <v>38</v>
      </c>
      <c r="D16" s="12">
        <v>4.011</v>
      </c>
      <c r="E16" s="12">
        <f>D3-D16</f>
        <v>-0.28800000000000026</v>
      </c>
      <c r="F16" s="17"/>
      <c r="H16" s="12"/>
    </row>
    <row r="17" spans="2:8" ht="15">
      <c r="B17" s="17">
        <v>15</v>
      </c>
      <c r="C17" s="18" t="s">
        <v>39</v>
      </c>
      <c r="D17" s="12">
        <v>4.031</v>
      </c>
      <c r="E17" s="12">
        <f>D3-D17</f>
        <v>-0.30799999999999983</v>
      </c>
      <c r="F17" s="17"/>
      <c r="H17" s="12"/>
    </row>
    <row r="18" spans="2:8" ht="15">
      <c r="B18" s="17">
        <v>16</v>
      </c>
      <c r="C18" s="18" t="s">
        <v>40</v>
      </c>
      <c r="D18" s="12">
        <v>4.046</v>
      </c>
      <c r="E18" s="12">
        <f>D3-D18</f>
        <v>-0.3230000000000004</v>
      </c>
      <c r="F18" s="17"/>
      <c r="H18" s="12"/>
    </row>
    <row r="19" spans="2:8" ht="15">
      <c r="B19" s="17">
        <v>17</v>
      </c>
      <c r="C19" s="18" t="s">
        <v>41</v>
      </c>
      <c r="D19" s="12">
        <v>4.101</v>
      </c>
      <c r="E19" s="12">
        <f>D3-D19</f>
        <v>-0.3780000000000001</v>
      </c>
      <c r="F19" s="17"/>
      <c r="H19" s="12"/>
    </row>
    <row r="20" spans="2:8" ht="15">
      <c r="B20" s="17">
        <v>18</v>
      </c>
      <c r="C20" s="18" t="s">
        <v>42</v>
      </c>
      <c r="D20" s="12">
        <v>4.113</v>
      </c>
      <c r="E20" s="12">
        <f>D3-D20</f>
        <v>-0.39000000000000057</v>
      </c>
      <c r="F20" s="17"/>
      <c r="H20" s="12"/>
    </row>
    <row r="21" spans="2:8" ht="15">
      <c r="B21" s="17">
        <v>19</v>
      </c>
      <c r="C21" s="18" t="s">
        <v>43</v>
      </c>
      <c r="D21" s="12">
        <v>4.118</v>
      </c>
      <c r="E21" s="12">
        <f>D3-D21</f>
        <v>-0.39500000000000046</v>
      </c>
      <c r="F21" s="17"/>
      <c r="H21" s="12"/>
    </row>
    <row r="22" spans="2:8" ht="15">
      <c r="B22" s="17">
        <v>20</v>
      </c>
      <c r="C22" s="18" t="s">
        <v>44</v>
      </c>
      <c r="D22" s="12">
        <v>4.125</v>
      </c>
      <c r="E22" s="12">
        <f>D3-D22</f>
        <v>-0.40200000000000014</v>
      </c>
      <c r="F22" s="17"/>
      <c r="H22" s="12"/>
    </row>
    <row r="23" spans="2:8" ht="15">
      <c r="B23" s="17">
        <v>21</v>
      </c>
      <c r="C23" s="18" t="s">
        <v>45</v>
      </c>
      <c r="D23" s="12">
        <v>4.138</v>
      </c>
      <c r="E23" s="12">
        <f>D3-D23</f>
        <v>-0.41500000000000004</v>
      </c>
      <c r="F23" s="17"/>
      <c r="H23" s="12"/>
    </row>
    <row r="24" spans="2:8" ht="15">
      <c r="B24" s="17">
        <v>22</v>
      </c>
      <c r="C24" s="18" t="s">
        <v>46</v>
      </c>
      <c r="D24" s="12">
        <v>4.138</v>
      </c>
      <c r="E24" s="12">
        <f>D3-D24</f>
        <v>-0.41500000000000004</v>
      </c>
      <c r="F24" s="17"/>
      <c r="H24" s="12"/>
    </row>
    <row r="25" spans="2:8" ht="15">
      <c r="B25" s="17">
        <v>23</v>
      </c>
      <c r="C25" s="18" t="s">
        <v>47</v>
      </c>
      <c r="D25" s="12">
        <v>4.155</v>
      </c>
      <c r="E25" s="12">
        <f>D3-D25</f>
        <v>-0.4320000000000004</v>
      </c>
      <c r="F25" s="17"/>
      <c r="H25" s="12"/>
    </row>
    <row r="26" spans="2:8" ht="15">
      <c r="B26" s="17">
        <v>24</v>
      </c>
      <c r="C26" s="18" t="s">
        <v>48</v>
      </c>
      <c r="D26" s="12">
        <v>4.162</v>
      </c>
      <c r="E26" s="12">
        <f>D3-D26</f>
        <v>-0.43900000000000006</v>
      </c>
      <c r="F26" s="17"/>
      <c r="H26" s="12"/>
    </row>
    <row r="27" spans="2:8" ht="15">
      <c r="B27" s="17">
        <v>25</v>
      </c>
      <c r="C27" s="18" t="s">
        <v>49</v>
      </c>
      <c r="D27" s="12">
        <v>4.168</v>
      </c>
      <c r="E27" s="12">
        <f>D3-D27</f>
        <v>-0.4450000000000003</v>
      </c>
      <c r="F27" s="17"/>
      <c r="H27" s="12"/>
    </row>
    <row r="28" spans="2:8" ht="15">
      <c r="B28" s="17">
        <v>26</v>
      </c>
      <c r="C28" s="18" t="s">
        <v>50</v>
      </c>
      <c r="D28" s="12">
        <v>4.175</v>
      </c>
      <c r="E28" s="12">
        <f>D3-D28</f>
        <v>-0.45199999999999996</v>
      </c>
      <c r="F28" s="17"/>
      <c r="H28" s="12"/>
    </row>
    <row r="29" spans="2:8" ht="15">
      <c r="B29" s="17">
        <v>27</v>
      </c>
      <c r="C29" s="18" t="s">
        <v>51</v>
      </c>
      <c r="D29" s="12">
        <v>4.222</v>
      </c>
      <c r="E29" s="12">
        <f>D3-D29</f>
        <v>-0.49900000000000055</v>
      </c>
      <c r="F29" s="17"/>
      <c r="H29" s="12"/>
    </row>
    <row r="30" spans="2:8" ht="15">
      <c r="B30" s="17">
        <v>28</v>
      </c>
      <c r="C30" s="18" t="s">
        <v>52</v>
      </c>
      <c r="D30" s="12">
        <v>4.225</v>
      </c>
      <c r="E30" s="12">
        <f>D3-D30</f>
        <v>-0.5019999999999998</v>
      </c>
      <c r="F30" s="17"/>
      <c r="H30" s="12"/>
    </row>
    <row r="31" spans="2:8" ht="15">
      <c r="B31" s="17">
        <v>29</v>
      </c>
      <c r="C31" s="18" t="s">
        <v>53</v>
      </c>
      <c r="D31" s="12">
        <v>4.277</v>
      </c>
      <c r="E31" s="12">
        <f>D3-D31</f>
        <v>-0.5540000000000003</v>
      </c>
      <c r="F31" s="17"/>
      <c r="H31" s="12"/>
    </row>
    <row r="32" spans="2:8" ht="15">
      <c r="B32" s="17">
        <v>30</v>
      </c>
      <c r="C32" s="18" t="s">
        <v>54</v>
      </c>
      <c r="D32" s="12">
        <v>4.318</v>
      </c>
      <c r="E32" s="12">
        <f>D3-D32</f>
        <v>-0.5949999999999998</v>
      </c>
      <c r="F32" s="17"/>
      <c r="H32" s="12"/>
    </row>
    <row r="33" spans="2:8" ht="15">
      <c r="B33" s="17">
        <v>31</v>
      </c>
      <c r="C33" s="18" t="s">
        <v>55</v>
      </c>
      <c r="D33" s="12">
        <v>4.324</v>
      </c>
      <c r="E33" s="12">
        <f>D3-D33</f>
        <v>-0.601</v>
      </c>
      <c r="F33" s="17"/>
      <c r="H33" s="12"/>
    </row>
    <row r="34" spans="2:8" ht="15">
      <c r="B34" s="17">
        <v>32</v>
      </c>
      <c r="C34" s="18" t="s">
        <v>56</v>
      </c>
      <c r="D34" s="12">
        <v>4.33</v>
      </c>
      <c r="E34" s="12">
        <f>D3-D34</f>
        <v>-0.6070000000000002</v>
      </c>
      <c r="F34" s="17"/>
      <c r="H34" s="12"/>
    </row>
    <row r="35" spans="2:8" ht="15">
      <c r="B35" s="17">
        <v>33</v>
      </c>
      <c r="C35" s="18" t="s">
        <v>57</v>
      </c>
      <c r="D35" s="12">
        <v>4.339</v>
      </c>
      <c r="E35" s="12">
        <f>D3-D35</f>
        <v>-0.6160000000000005</v>
      </c>
      <c r="F35" s="17"/>
      <c r="H35" s="12"/>
    </row>
    <row r="36" spans="2:8" ht="15">
      <c r="B36" s="17">
        <v>34</v>
      </c>
      <c r="C36" s="18" t="s">
        <v>58</v>
      </c>
      <c r="D36" s="12">
        <v>4.375</v>
      </c>
      <c r="E36" s="12">
        <f>D3-D36</f>
        <v>-0.6520000000000001</v>
      </c>
      <c r="F36" s="17"/>
      <c r="H36" s="12"/>
    </row>
    <row r="37" spans="2:8" ht="15">
      <c r="B37" s="17">
        <v>35</v>
      </c>
      <c r="C37" s="18" t="s">
        <v>59</v>
      </c>
      <c r="D37" s="12">
        <v>4.384</v>
      </c>
      <c r="E37" s="12">
        <f>D3-D37</f>
        <v>-0.6610000000000005</v>
      </c>
      <c r="F37" s="17"/>
      <c r="H37" s="12"/>
    </row>
    <row r="38" spans="2:8" ht="15">
      <c r="B38" s="17">
        <v>36</v>
      </c>
      <c r="C38" s="18" t="s">
        <v>60</v>
      </c>
      <c r="D38" s="12">
        <v>4.407</v>
      </c>
      <c r="E38" s="12">
        <f>D3-D38</f>
        <v>-0.6840000000000002</v>
      </c>
      <c r="F38" s="17"/>
      <c r="H38" s="12"/>
    </row>
    <row r="39" spans="2:8" ht="15">
      <c r="B39" s="17">
        <v>37</v>
      </c>
      <c r="C39" s="18" t="s">
        <v>61</v>
      </c>
      <c r="D39" s="12">
        <v>4.414</v>
      </c>
      <c r="E39" s="12">
        <f>D3-D39</f>
        <v>-0.6909999999999998</v>
      </c>
      <c r="F39" s="17"/>
      <c r="H39" s="12"/>
    </row>
    <row r="40" spans="2:8" ht="15">
      <c r="B40" s="17">
        <v>38</v>
      </c>
      <c r="C40" s="18" t="s">
        <v>62</v>
      </c>
      <c r="D40" s="12">
        <v>4.435</v>
      </c>
      <c r="E40" s="12">
        <f>D3-D40</f>
        <v>-0.7119999999999997</v>
      </c>
      <c r="F40" s="17"/>
      <c r="H40" s="12"/>
    </row>
    <row r="41" spans="2:8" ht="15">
      <c r="B41" s="17">
        <v>39</v>
      </c>
      <c r="C41" s="18" t="s">
        <v>63</v>
      </c>
      <c r="D41" s="12">
        <v>4.449</v>
      </c>
      <c r="E41" s="12">
        <f>D3-D41</f>
        <v>-0.726</v>
      </c>
      <c r="F41" s="17"/>
      <c r="H41" s="12"/>
    </row>
    <row r="42" spans="2:8" ht="15">
      <c r="B42" s="17">
        <v>40</v>
      </c>
      <c r="C42" s="18" t="s">
        <v>64</v>
      </c>
      <c r="D42" s="12">
        <v>4.473</v>
      </c>
      <c r="E42" s="12">
        <f>D3-D42</f>
        <v>-0.75</v>
      </c>
      <c r="F42" s="17"/>
      <c r="H42" s="12"/>
    </row>
    <row r="43" spans="2:8" ht="15">
      <c r="B43" s="17">
        <v>41</v>
      </c>
      <c r="C43" s="18" t="s">
        <v>65</v>
      </c>
      <c r="D43" s="12">
        <v>4.575</v>
      </c>
      <c r="E43" s="12">
        <f>D3-D43</f>
        <v>-0.8520000000000003</v>
      </c>
      <c r="F43" s="17"/>
      <c r="H43" s="12"/>
    </row>
    <row r="44" spans="2:8" ht="15">
      <c r="B44" s="17">
        <v>42</v>
      </c>
      <c r="C44" s="18" t="s">
        <v>76</v>
      </c>
      <c r="D44" s="50">
        <v>4.644</v>
      </c>
      <c r="E44" s="12">
        <f>D3-D44</f>
        <v>-0.9210000000000003</v>
      </c>
      <c r="F44" s="17"/>
      <c r="H44" s="12"/>
    </row>
    <row r="45" spans="2:8" ht="15">
      <c r="B45" s="17">
        <v>43</v>
      </c>
      <c r="C45" s="18" t="s">
        <v>66</v>
      </c>
      <c r="D45" s="12">
        <v>4.654</v>
      </c>
      <c r="E45" s="12">
        <f>D3-D45</f>
        <v>-0.931</v>
      </c>
      <c r="F45" s="17"/>
      <c r="H45" s="12"/>
    </row>
    <row r="46" spans="2:8" ht="15">
      <c r="B46" s="17">
        <v>44</v>
      </c>
      <c r="C46" s="18" t="s">
        <v>67</v>
      </c>
      <c r="D46" s="12">
        <v>4.719</v>
      </c>
      <c r="E46" s="12">
        <f>D3-D46</f>
        <v>-0.9960000000000004</v>
      </c>
      <c r="F46" s="17"/>
      <c r="H46" s="12"/>
    </row>
    <row r="47" spans="2:8" ht="15">
      <c r="B47" s="17">
        <v>45</v>
      </c>
      <c r="C47" s="18" t="s">
        <v>68</v>
      </c>
      <c r="D47" s="12">
        <v>4.852</v>
      </c>
      <c r="E47" s="12">
        <f>D3-D47</f>
        <v>-1.1290000000000004</v>
      </c>
      <c r="F47" s="17"/>
      <c r="H47" s="12"/>
    </row>
    <row r="48" spans="2:8" ht="15">
      <c r="B48" s="17">
        <v>46</v>
      </c>
      <c r="C48" s="18" t="s">
        <v>69</v>
      </c>
      <c r="D48" s="12">
        <v>4.865</v>
      </c>
      <c r="E48" s="12">
        <f>D3-D48</f>
        <v>-1.1420000000000003</v>
      </c>
      <c r="F48" s="17"/>
      <c r="H48" s="12"/>
    </row>
    <row r="49" spans="2:8" ht="15">
      <c r="B49" s="17">
        <v>47</v>
      </c>
      <c r="C49" s="18" t="s">
        <v>70</v>
      </c>
      <c r="D49" s="12">
        <v>4.924</v>
      </c>
      <c r="E49" s="12">
        <f>D3-D49</f>
        <v>-1.2010000000000005</v>
      </c>
      <c r="F49" s="17"/>
      <c r="H49" s="12"/>
    </row>
    <row r="50" spans="2:8" ht="15.75" thickBot="1">
      <c r="B50" s="19">
        <v>48</v>
      </c>
      <c r="C50" s="20" t="s">
        <v>71</v>
      </c>
      <c r="D50" s="21">
        <v>4.999</v>
      </c>
      <c r="E50" s="21">
        <f>D3-D50</f>
        <v>-1.2759999999999998</v>
      </c>
      <c r="F50" s="19"/>
      <c r="G50" s="22"/>
      <c r="H50" s="12"/>
    </row>
    <row r="51" spans="2:8" ht="15">
      <c r="B51" s="17">
        <v>49</v>
      </c>
      <c r="C51" s="18" t="s">
        <v>72</v>
      </c>
      <c r="D51" s="12">
        <v>5.028</v>
      </c>
      <c r="E51" s="12">
        <f>D3-D51</f>
        <v>-1.3049999999999997</v>
      </c>
      <c r="F51" s="17"/>
      <c r="H51" s="12"/>
    </row>
    <row r="52" spans="2:8" ht="15">
      <c r="B52" s="17">
        <v>50</v>
      </c>
      <c r="C52" s="18" t="s">
        <v>73</v>
      </c>
      <c r="D52" s="12">
        <v>5.057</v>
      </c>
      <c r="E52" s="12">
        <f>D3-D52</f>
        <v>-1.3340000000000005</v>
      </c>
      <c r="F52" s="17"/>
      <c r="H52" s="12"/>
    </row>
    <row r="53" spans="2:8" ht="15">
      <c r="B53" s="17">
        <v>51</v>
      </c>
      <c r="C53" s="18" t="s">
        <v>74</v>
      </c>
      <c r="D53" s="12">
        <v>5.224</v>
      </c>
      <c r="E53" s="12">
        <f>D3-D53</f>
        <v>-1.5010000000000003</v>
      </c>
      <c r="F53" s="17"/>
      <c r="H53" s="12"/>
    </row>
    <row r="54" spans="2:8" ht="15">
      <c r="B54" s="17">
        <v>52</v>
      </c>
      <c r="C54" s="18" t="s">
        <v>75</v>
      </c>
      <c r="D54" s="12">
        <v>5.296</v>
      </c>
      <c r="E54" s="12">
        <f>D3-D54</f>
        <v>-1.5730000000000004</v>
      </c>
      <c r="F54" s="17"/>
      <c r="H54" s="12"/>
    </row>
    <row r="55" spans="2:8" ht="15">
      <c r="B55" s="17">
        <v>53</v>
      </c>
      <c r="C55" s="18" t="s">
        <v>77</v>
      </c>
      <c r="D55" s="12">
        <v>6.202</v>
      </c>
      <c r="E55" s="12">
        <f>D3-D55</f>
        <v>-2.479</v>
      </c>
      <c r="F55" s="17"/>
      <c r="H55" s="12"/>
    </row>
    <row r="56" spans="2:8" ht="15">
      <c r="B56" s="17">
        <v>54</v>
      </c>
      <c r="C56" s="18" t="s">
        <v>78</v>
      </c>
      <c r="D56" s="12">
        <v>7.077</v>
      </c>
      <c r="E56" s="12">
        <f>D3-D56</f>
        <v>-3.354</v>
      </c>
      <c r="F56" s="17"/>
      <c r="H56" s="12"/>
    </row>
    <row r="57" ht="15">
      <c r="H57" s="15"/>
    </row>
  </sheetData>
  <printOptions gridLines="1"/>
  <pageMargins left="0.77" right="0.75" top="0.17" bottom="0.28" header="0.19" footer="0.2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4:J79"/>
  <sheetViews>
    <sheetView zoomScale="75" zoomScaleNormal="75" workbookViewId="0" topLeftCell="A1">
      <selection activeCell="J54" sqref="J54"/>
    </sheetView>
  </sheetViews>
  <sheetFormatPr defaultColWidth="9.140625" defaultRowHeight="12.75"/>
  <cols>
    <col min="1" max="1" width="9.140625" style="8" customWidth="1"/>
    <col min="2" max="2" width="18.421875" style="8" bestFit="1" customWidth="1"/>
    <col min="3" max="3" width="24.57421875" style="8" bestFit="1" customWidth="1"/>
    <col min="4" max="4" width="9.28125" style="8" bestFit="1" customWidth="1"/>
    <col min="5" max="5" width="10.421875" style="8" bestFit="1" customWidth="1"/>
    <col min="6" max="6" width="9.28125" style="8" bestFit="1" customWidth="1"/>
    <col min="7" max="9" width="9.140625" style="8" customWidth="1"/>
    <col min="10" max="10" width="13.8515625" style="8" bestFit="1" customWidth="1"/>
    <col min="11" max="16384" width="9.140625" style="8" customWidth="1"/>
  </cols>
  <sheetData>
    <row r="24" spans="3:4" ht="15">
      <c r="C24" s="27"/>
      <c r="D24" s="11"/>
    </row>
    <row r="26" ht="15">
      <c r="B26" s="38"/>
    </row>
    <row r="27" ht="15">
      <c r="B27" s="38"/>
    </row>
    <row r="28" ht="15">
      <c r="B28" s="38"/>
    </row>
    <row r="29" ht="15">
      <c r="B29" s="38"/>
    </row>
    <row r="30" ht="15">
      <c r="B30" s="38"/>
    </row>
    <row r="31" ht="15">
      <c r="B31" s="38"/>
    </row>
    <row r="32" ht="15">
      <c r="B32" s="38"/>
    </row>
    <row r="33" ht="15">
      <c r="B33" s="38"/>
    </row>
    <row r="34" ht="15">
      <c r="B34" s="38"/>
    </row>
    <row r="35" ht="15">
      <c r="B35" s="38"/>
    </row>
    <row r="36" ht="15">
      <c r="B36" s="38"/>
    </row>
    <row r="37" ht="15">
      <c r="B37" s="38"/>
    </row>
    <row r="38" ht="15">
      <c r="B38" s="38"/>
    </row>
    <row r="39" ht="15">
      <c r="B39" s="38"/>
    </row>
    <row r="40" ht="15">
      <c r="B40" s="38"/>
    </row>
    <row r="41" ht="15">
      <c r="B41" s="38"/>
    </row>
    <row r="42" spans="1:2" ht="15">
      <c r="A42" s="8" t="s">
        <v>27</v>
      </c>
      <c r="B42" s="38"/>
    </row>
    <row r="43" ht="15">
      <c r="B43" s="39"/>
    </row>
    <row r="44" spans="2:4" ht="15">
      <c r="B44" s="39"/>
      <c r="C44" s="27"/>
      <c r="D44" s="11">
        <v>2004</v>
      </c>
    </row>
    <row r="45" spans="2:10" ht="15.75">
      <c r="B45" s="40"/>
      <c r="C45" s="41" t="s">
        <v>0</v>
      </c>
      <c r="D45" s="42">
        <v>1</v>
      </c>
      <c r="E45" s="43">
        <v>3.882</v>
      </c>
      <c r="G45" s="29" t="s">
        <v>98</v>
      </c>
      <c r="H45" s="31"/>
      <c r="I45" s="1"/>
      <c r="J45" s="9">
        <v>3.862</v>
      </c>
    </row>
    <row r="46" spans="2:10" ht="15.75">
      <c r="B46" s="40"/>
      <c r="C46" s="41" t="s">
        <v>6</v>
      </c>
      <c r="D46" s="42">
        <v>2</v>
      </c>
      <c r="E46" s="43">
        <v>3.824</v>
      </c>
      <c r="G46" s="44" t="s">
        <v>7</v>
      </c>
      <c r="H46" s="31"/>
      <c r="I46" s="31"/>
      <c r="J46" s="9">
        <f>SUM(E45:E61)/17</f>
        <v>3.8807647058823522</v>
      </c>
    </row>
    <row r="47" spans="2:10" ht="15.75">
      <c r="B47" s="40"/>
      <c r="C47" s="45" t="s">
        <v>8</v>
      </c>
      <c r="D47" s="42">
        <v>3</v>
      </c>
      <c r="E47" s="43">
        <v>3.871</v>
      </c>
      <c r="G47" s="44" t="s">
        <v>99</v>
      </c>
      <c r="H47" s="31"/>
      <c r="I47" s="31"/>
      <c r="J47" s="9">
        <f>SUM(E62:E68)/5</f>
        <v>3.9198</v>
      </c>
    </row>
    <row r="48" spans="2:9" ht="15">
      <c r="B48" s="40"/>
      <c r="C48" s="45" t="s">
        <v>0</v>
      </c>
      <c r="D48" s="42">
        <v>4</v>
      </c>
      <c r="E48" s="43">
        <v>3.835</v>
      </c>
      <c r="G48" s="10"/>
      <c r="H48" s="28"/>
      <c r="I48" s="28"/>
    </row>
    <row r="49" spans="2:10" ht="15">
      <c r="B49" s="40"/>
      <c r="C49" s="45" t="s">
        <v>6</v>
      </c>
      <c r="D49" s="42">
        <v>5</v>
      </c>
      <c r="E49" s="43">
        <v>3.861</v>
      </c>
      <c r="G49" s="10"/>
      <c r="H49" s="28"/>
      <c r="I49" s="28"/>
      <c r="J49" s="28"/>
    </row>
    <row r="50" spans="2:10" ht="15">
      <c r="B50" s="40"/>
      <c r="C50" s="45" t="s">
        <v>0</v>
      </c>
      <c r="D50" s="42">
        <v>6</v>
      </c>
      <c r="E50" s="43">
        <v>3.825</v>
      </c>
      <c r="G50" s="10"/>
      <c r="H50" s="28"/>
      <c r="I50" s="28"/>
      <c r="J50" s="28"/>
    </row>
    <row r="51" spans="2:10" ht="15">
      <c r="B51" s="40"/>
      <c r="C51" s="45" t="s">
        <v>6</v>
      </c>
      <c r="D51" s="42">
        <v>7</v>
      </c>
      <c r="E51" s="43">
        <v>3.853</v>
      </c>
      <c r="G51" s="10"/>
      <c r="H51" s="28"/>
      <c r="I51" s="28"/>
      <c r="J51" s="28"/>
    </row>
    <row r="52" spans="2:10" ht="15">
      <c r="B52" s="40"/>
      <c r="C52" s="45" t="s">
        <v>6</v>
      </c>
      <c r="D52" s="42">
        <v>8</v>
      </c>
      <c r="E52" s="43">
        <v>3.827</v>
      </c>
      <c r="G52" s="10"/>
      <c r="H52" s="28"/>
      <c r="I52" s="28"/>
      <c r="J52" s="28"/>
    </row>
    <row r="53" spans="2:10" ht="15">
      <c r="B53" s="40"/>
      <c r="C53" s="45" t="s">
        <v>6</v>
      </c>
      <c r="D53" s="42">
        <v>9</v>
      </c>
      <c r="E53" s="43">
        <v>3.87</v>
      </c>
      <c r="G53" s="10"/>
      <c r="H53" s="28"/>
      <c r="I53" s="28"/>
      <c r="J53" s="28"/>
    </row>
    <row r="54" spans="2:10" ht="15">
      <c r="B54" s="40"/>
      <c r="C54" s="45" t="s">
        <v>0</v>
      </c>
      <c r="D54" s="42">
        <v>10</v>
      </c>
      <c r="E54" s="43">
        <v>4.013</v>
      </c>
      <c r="G54" s="10"/>
      <c r="H54" s="28"/>
      <c r="I54" s="28"/>
      <c r="J54" s="28"/>
    </row>
    <row r="55" spans="2:10" ht="15">
      <c r="B55" s="40"/>
      <c r="C55" s="45" t="s">
        <v>1</v>
      </c>
      <c r="D55" s="42">
        <v>11</v>
      </c>
      <c r="E55" s="43">
        <v>3.922</v>
      </c>
      <c r="G55" s="10"/>
      <c r="H55" s="28"/>
      <c r="I55" s="28"/>
      <c r="J55" s="28"/>
    </row>
    <row r="56" spans="2:10" ht="15">
      <c r="B56" s="40"/>
      <c r="C56" s="45" t="s">
        <v>6</v>
      </c>
      <c r="D56" s="42">
        <v>12</v>
      </c>
      <c r="E56" s="43">
        <v>3.847</v>
      </c>
      <c r="G56" s="10"/>
      <c r="H56" s="28"/>
      <c r="I56" s="28"/>
      <c r="J56" s="28"/>
    </row>
    <row r="57" spans="2:10" ht="15">
      <c r="B57" s="40"/>
      <c r="C57" s="45" t="s">
        <v>6</v>
      </c>
      <c r="D57" s="42">
        <v>13</v>
      </c>
      <c r="E57" s="43">
        <v>3.892</v>
      </c>
      <c r="G57" s="10"/>
      <c r="H57" s="28"/>
      <c r="I57" s="28"/>
      <c r="J57" s="28"/>
    </row>
    <row r="58" spans="2:10" ht="15">
      <c r="B58" s="40"/>
      <c r="C58" s="45" t="s">
        <v>6</v>
      </c>
      <c r="D58" s="42">
        <v>14</v>
      </c>
      <c r="E58" s="43">
        <v>3.902</v>
      </c>
      <c r="G58" s="10"/>
      <c r="H58" s="28"/>
      <c r="I58" s="28"/>
      <c r="J58" s="28"/>
    </row>
    <row r="59" spans="2:10" ht="15">
      <c r="B59" s="40"/>
      <c r="C59" s="45" t="s">
        <v>9</v>
      </c>
      <c r="D59" s="42">
        <v>15</v>
      </c>
      <c r="E59" s="43">
        <v>3.949</v>
      </c>
      <c r="F59" s="11"/>
      <c r="G59" s="10"/>
      <c r="H59" s="28"/>
      <c r="I59" s="28"/>
      <c r="J59" s="28"/>
    </row>
    <row r="60" spans="2:10" ht="15">
      <c r="B60" s="4"/>
      <c r="C60" s="45" t="s">
        <v>10</v>
      </c>
      <c r="D60" s="42">
        <v>16</v>
      </c>
      <c r="E60" s="43">
        <v>3.928</v>
      </c>
      <c r="F60" s="11"/>
      <c r="G60" s="10"/>
      <c r="H60" s="28"/>
      <c r="I60" s="28"/>
      <c r="J60" s="28"/>
    </row>
    <row r="61" spans="2:10" ht="15">
      <c r="B61" s="4"/>
      <c r="C61" s="41" t="s">
        <v>0</v>
      </c>
      <c r="D61" s="42">
        <v>17</v>
      </c>
      <c r="E61" s="43">
        <v>3.872</v>
      </c>
      <c r="F61" s="40">
        <v>2005</v>
      </c>
      <c r="G61" s="10"/>
      <c r="H61" s="28"/>
      <c r="I61" s="28"/>
      <c r="J61" s="28"/>
    </row>
    <row r="62" spans="3:6" ht="15">
      <c r="C62" s="46" t="s">
        <v>1</v>
      </c>
      <c r="D62" s="47">
        <v>18</v>
      </c>
      <c r="E62" s="48">
        <v>3.958</v>
      </c>
      <c r="F62" s="47">
        <v>1</v>
      </c>
    </row>
    <row r="63" spans="3:6" ht="15">
      <c r="C63" s="46" t="s">
        <v>1</v>
      </c>
      <c r="D63" s="40">
        <v>19</v>
      </c>
      <c r="E63" s="40">
        <v>3.906</v>
      </c>
      <c r="F63" s="47">
        <v>2</v>
      </c>
    </row>
    <row r="64" spans="3:6" ht="15">
      <c r="C64" s="46" t="s">
        <v>106</v>
      </c>
      <c r="D64" s="40">
        <v>20</v>
      </c>
      <c r="E64" s="40">
        <v>3.927</v>
      </c>
      <c r="F64" s="47">
        <v>3</v>
      </c>
    </row>
    <row r="65" spans="3:6" ht="15">
      <c r="C65" s="46" t="s">
        <v>1</v>
      </c>
      <c r="D65" s="40">
        <v>21</v>
      </c>
      <c r="E65" s="40">
        <v>3.932</v>
      </c>
      <c r="F65" s="47">
        <v>4</v>
      </c>
    </row>
    <row r="66" spans="3:6" ht="15">
      <c r="C66" s="46" t="s">
        <v>5</v>
      </c>
      <c r="D66" s="40">
        <v>22</v>
      </c>
      <c r="E66" s="40">
        <v>3.876</v>
      </c>
      <c r="F66" s="47">
        <v>5</v>
      </c>
    </row>
    <row r="67" spans="3:6" ht="15">
      <c r="C67" s="40"/>
      <c r="D67" s="40"/>
      <c r="E67" s="40"/>
      <c r="F67" s="47">
        <v>6</v>
      </c>
    </row>
    <row r="68" spans="3:6" ht="15">
      <c r="C68" s="40"/>
      <c r="D68" s="40"/>
      <c r="E68" s="40"/>
      <c r="F68" s="47">
        <v>7</v>
      </c>
    </row>
    <row r="69" spans="3:6" ht="15">
      <c r="C69" s="40"/>
      <c r="D69" s="40"/>
      <c r="E69" s="40"/>
      <c r="F69" s="47">
        <v>8</v>
      </c>
    </row>
    <row r="70" spans="3:6" ht="15">
      <c r="C70" s="40"/>
      <c r="D70" s="40"/>
      <c r="E70" s="40"/>
      <c r="F70" s="47">
        <v>9</v>
      </c>
    </row>
    <row r="71" spans="3:6" ht="15">
      <c r="C71" s="40"/>
      <c r="D71" s="40"/>
      <c r="E71" s="40"/>
      <c r="F71" s="47">
        <v>10</v>
      </c>
    </row>
    <row r="72" spans="3:6" ht="15">
      <c r="C72" s="40"/>
      <c r="D72" s="40"/>
      <c r="E72" s="40"/>
      <c r="F72" s="47">
        <v>11</v>
      </c>
    </row>
    <row r="73" spans="3:6" ht="15">
      <c r="C73" s="40"/>
      <c r="D73" s="40"/>
      <c r="E73" s="40"/>
      <c r="F73" s="47">
        <v>12</v>
      </c>
    </row>
    <row r="74" spans="3:6" ht="15">
      <c r="C74" s="40"/>
      <c r="D74" s="40"/>
      <c r="E74" s="40"/>
      <c r="F74" s="47">
        <v>13</v>
      </c>
    </row>
    <row r="75" spans="3:6" ht="15">
      <c r="C75" s="40"/>
      <c r="D75" s="40"/>
      <c r="E75" s="40"/>
      <c r="F75" s="47">
        <v>14</v>
      </c>
    </row>
    <row r="76" spans="3:6" ht="15">
      <c r="C76" s="40"/>
      <c r="D76" s="40"/>
      <c r="E76" s="40"/>
      <c r="F76" s="47">
        <v>15</v>
      </c>
    </row>
    <row r="77" spans="3:6" ht="15">
      <c r="C77" s="40"/>
      <c r="D77" s="40"/>
      <c r="E77" s="40"/>
      <c r="F77" s="47">
        <v>16</v>
      </c>
    </row>
    <row r="78" spans="3:6" ht="15">
      <c r="C78" s="40"/>
      <c r="D78" s="40"/>
      <c r="E78" s="40"/>
      <c r="F78" s="47">
        <v>17</v>
      </c>
    </row>
    <row r="79" spans="3:6" ht="15">
      <c r="C79" s="4"/>
      <c r="D79" s="4"/>
      <c r="E79" s="4"/>
      <c r="F79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zoomScale="75" zoomScaleNormal="75" workbookViewId="0" topLeftCell="A1">
      <selection activeCell="C37" sqref="C37"/>
    </sheetView>
  </sheetViews>
  <sheetFormatPr defaultColWidth="9.140625" defaultRowHeight="12.75"/>
  <cols>
    <col min="1" max="1" width="23.8515625" style="11" customWidth="1"/>
    <col min="2" max="2" width="23.8515625" style="27" customWidth="1"/>
    <col min="3" max="3" width="16.7109375" style="28" bestFit="1" customWidth="1"/>
    <col min="4" max="4" width="16.7109375" style="11" bestFit="1" customWidth="1"/>
    <col min="5" max="5" width="14.421875" style="11" bestFit="1" customWidth="1"/>
    <col min="6" max="6" width="16.140625" style="10" bestFit="1" customWidth="1"/>
    <col min="7" max="7" width="10.140625" style="11" bestFit="1" customWidth="1"/>
    <col min="8" max="8" width="23.8515625" style="11" customWidth="1"/>
    <col min="9" max="9" width="34.421875" style="11" bestFit="1" customWidth="1"/>
    <col min="10" max="16384" width="23.8515625" style="11" customWidth="1"/>
  </cols>
  <sheetData>
    <row r="1" spans="1:4" ht="15.75">
      <c r="A1" s="26"/>
      <c r="D1" s="27"/>
    </row>
    <row r="2" spans="1:2" ht="15.75">
      <c r="A2" s="29"/>
      <c r="B2" s="30"/>
    </row>
    <row r="3" spans="1:2" ht="15">
      <c r="A3" s="28"/>
      <c r="B3" s="28"/>
    </row>
    <row r="4" spans="1:3" ht="15.75">
      <c r="A4" s="31"/>
      <c r="B4" s="9"/>
      <c r="C4" s="31"/>
    </row>
    <row r="39" ht="15">
      <c r="D39" s="11" t="s">
        <v>111</v>
      </c>
    </row>
    <row r="41" spans="1:9" ht="15.75">
      <c r="A41" s="32"/>
      <c r="B41" s="33" t="s">
        <v>21</v>
      </c>
      <c r="D41" s="28"/>
      <c r="E41" s="28"/>
      <c r="G41" s="28"/>
      <c r="I41" s="7" t="s">
        <v>32</v>
      </c>
    </row>
    <row r="42" spans="2:11" ht="15.75">
      <c r="B42" s="33"/>
      <c r="D42" s="28" t="s">
        <v>14</v>
      </c>
      <c r="E42" s="28" t="s">
        <v>15</v>
      </c>
      <c r="F42" s="10" t="s">
        <v>16</v>
      </c>
      <c r="G42" s="34" t="s">
        <v>22</v>
      </c>
      <c r="J42" s="11" t="s">
        <v>20</v>
      </c>
      <c r="K42" s="11" t="s">
        <v>19</v>
      </c>
    </row>
    <row r="43" spans="1:11" ht="15.75">
      <c r="A43" s="35">
        <v>38369</v>
      </c>
      <c r="B43" s="26" t="s">
        <v>0</v>
      </c>
      <c r="C43" s="36">
        <v>249.8</v>
      </c>
      <c r="D43" s="31">
        <v>333.05</v>
      </c>
      <c r="E43" s="9">
        <f>SUM(60)/F43</f>
        <v>4.323675123855277</v>
      </c>
      <c r="F43" s="9">
        <f>D43/24</f>
        <v>13.877083333333333</v>
      </c>
      <c r="G43" s="11">
        <v>1</v>
      </c>
      <c r="I43" s="27" t="s">
        <v>28</v>
      </c>
      <c r="J43" s="31">
        <v>250.8</v>
      </c>
      <c r="K43" s="31">
        <v>333.05</v>
      </c>
    </row>
    <row r="44" spans="1:11" ht="15.75">
      <c r="A44" s="35">
        <v>38383</v>
      </c>
      <c r="B44" s="26" t="s">
        <v>5</v>
      </c>
      <c r="C44" s="36">
        <v>246.65</v>
      </c>
      <c r="D44" s="7">
        <v>328.85</v>
      </c>
      <c r="E44" s="9">
        <f>SUM(60)/F44</f>
        <v>4.3788961532613655</v>
      </c>
      <c r="F44" s="9">
        <f>D44/24</f>
        <v>13.702083333333334</v>
      </c>
      <c r="G44" s="11">
        <v>2</v>
      </c>
      <c r="I44" s="27" t="s">
        <v>29</v>
      </c>
      <c r="J44" s="31">
        <v>250.3</v>
      </c>
      <c r="K44" s="31">
        <v>329.25</v>
      </c>
    </row>
    <row r="45" spans="1:11" ht="15.75">
      <c r="A45" s="35">
        <v>38397</v>
      </c>
      <c r="B45" s="26" t="s">
        <v>5</v>
      </c>
      <c r="C45" s="36"/>
      <c r="D45" s="7">
        <v>329.25</v>
      </c>
      <c r="E45" s="9">
        <f>SUM(60)/F45</f>
        <v>4.373576309794989</v>
      </c>
      <c r="F45" s="9">
        <f>D45/24</f>
        <v>13.71875</v>
      </c>
      <c r="G45" s="11">
        <v>3</v>
      </c>
      <c r="J45" s="31"/>
      <c r="K45" s="31"/>
    </row>
    <row r="46" spans="1:11" ht="16.5">
      <c r="A46" s="35">
        <v>38411</v>
      </c>
      <c r="B46" s="26" t="s">
        <v>10</v>
      </c>
      <c r="C46" s="36"/>
      <c r="D46" s="7">
        <v>336.05</v>
      </c>
      <c r="E46" s="9">
        <f>SUM(60)/F46</f>
        <v>4.285076625502158</v>
      </c>
      <c r="F46" s="9">
        <f>D46/24</f>
        <v>14.002083333333333</v>
      </c>
      <c r="G46" s="11">
        <v>4</v>
      </c>
      <c r="H46" s="49"/>
      <c r="I46" s="27" t="s">
        <v>108</v>
      </c>
      <c r="J46" s="31">
        <v>251.4</v>
      </c>
      <c r="K46" s="31">
        <v>336.05</v>
      </c>
    </row>
    <row r="47" spans="1:11" ht="16.5">
      <c r="A47" s="35">
        <v>38425</v>
      </c>
      <c r="B47" s="26" t="s">
        <v>1</v>
      </c>
      <c r="C47" s="36"/>
      <c r="D47" s="7">
        <v>336.35</v>
      </c>
      <c r="E47" s="9">
        <f>SUM(60)/F47</f>
        <v>4.281254645458599</v>
      </c>
      <c r="F47" s="9">
        <f>D47/24</f>
        <v>14.014583333333334</v>
      </c>
      <c r="G47" s="11">
        <v>5</v>
      </c>
      <c r="H47" s="49"/>
      <c r="I47" s="27" t="s">
        <v>30</v>
      </c>
      <c r="J47" s="53">
        <v>260.7</v>
      </c>
      <c r="K47" s="53">
        <v>336.35</v>
      </c>
    </row>
    <row r="48" spans="1:11" ht="16.5">
      <c r="A48" s="35"/>
      <c r="B48" s="26"/>
      <c r="C48" s="36"/>
      <c r="H48" s="49"/>
      <c r="J48" s="28"/>
      <c r="K48" s="31"/>
    </row>
    <row r="49" spans="1:11" ht="15.75">
      <c r="A49" s="7"/>
      <c r="B49" s="26"/>
      <c r="J49" s="28"/>
      <c r="K49" s="31"/>
    </row>
    <row r="50" spans="3:11" ht="15.75">
      <c r="C50" s="36"/>
      <c r="J50" s="28"/>
      <c r="K50" s="31"/>
    </row>
    <row r="51" spans="2:11" ht="15.75">
      <c r="B51" s="37" t="s">
        <v>100</v>
      </c>
      <c r="C51" s="36"/>
      <c r="J51" s="28"/>
      <c r="K51" s="31"/>
    </row>
    <row r="52" spans="3:11" ht="15.75">
      <c r="C52" s="36"/>
      <c r="D52" s="28" t="s">
        <v>14</v>
      </c>
      <c r="E52" s="28" t="s">
        <v>15</v>
      </c>
      <c r="F52" s="10" t="s">
        <v>16</v>
      </c>
      <c r="G52" s="34" t="s">
        <v>22</v>
      </c>
      <c r="K52" s="7"/>
    </row>
    <row r="53" spans="1:11" ht="15.75">
      <c r="A53" s="35">
        <v>38369</v>
      </c>
      <c r="B53" s="26" t="s">
        <v>1</v>
      </c>
      <c r="C53" s="36">
        <v>249.3</v>
      </c>
      <c r="D53" s="31">
        <v>332.35</v>
      </c>
      <c r="E53" s="9">
        <f>SUM(60)/F53</f>
        <v>4.332781706032796</v>
      </c>
      <c r="F53" s="9">
        <f>D53/24</f>
        <v>13.847916666666668</v>
      </c>
      <c r="G53" s="11">
        <v>1</v>
      </c>
      <c r="K53" s="31"/>
    </row>
    <row r="54" spans="1:11" ht="15.75">
      <c r="A54" s="35">
        <v>38383</v>
      </c>
      <c r="B54" s="26" t="s">
        <v>1</v>
      </c>
      <c r="C54" s="36">
        <v>246.1</v>
      </c>
      <c r="D54" s="31">
        <v>328.55</v>
      </c>
      <c r="E54" s="9">
        <f>SUM(60)/F54</f>
        <v>4.382894536600213</v>
      </c>
      <c r="F54" s="9">
        <f>D54/24</f>
        <v>13.689583333333333</v>
      </c>
      <c r="G54" s="11">
        <v>2</v>
      </c>
      <c r="J54" s="28"/>
      <c r="K54" s="31"/>
    </row>
    <row r="55" spans="1:11" ht="15.75">
      <c r="A55" s="35">
        <v>38397</v>
      </c>
      <c r="B55" s="26" t="s">
        <v>2</v>
      </c>
      <c r="C55" s="36"/>
      <c r="D55" s="31">
        <v>328.7</v>
      </c>
      <c r="E55" s="9">
        <f>SUM(60)/F55</f>
        <v>4.380894432613325</v>
      </c>
      <c r="F55" s="9">
        <f>D55/24</f>
        <v>13.695833333333333</v>
      </c>
      <c r="G55" s="11">
        <v>3</v>
      </c>
      <c r="J55" s="28"/>
      <c r="K55" s="31"/>
    </row>
    <row r="56" spans="1:11" ht="15.75">
      <c r="A56" s="35">
        <v>38411</v>
      </c>
      <c r="B56" s="26" t="s">
        <v>1</v>
      </c>
      <c r="C56" s="36"/>
      <c r="D56" s="31">
        <v>332.9</v>
      </c>
      <c r="E56" s="9">
        <f>SUM(60)/F56</f>
        <v>4.325623310303395</v>
      </c>
      <c r="F56" s="9">
        <f>D56/24</f>
        <v>13.870833333333332</v>
      </c>
      <c r="G56" s="11">
        <v>4</v>
      </c>
      <c r="J56" s="28"/>
      <c r="K56" s="31"/>
    </row>
    <row r="57" spans="1:11" ht="15.75">
      <c r="A57" s="35">
        <v>38425</v>
      </c>
      <c r="B57" s="26" t="s">
        <v>5</v>
      </c>
      <c r="C57" s="36"/>
      <c r="D57" s="31">
        <v>332.85</v>
      </c>
      <c r="E57" s="9">
        <f>SUM(60)/F57</f>
        <v>4.326273095989184</v>
      </c>
      <c r="F57" s="9">
        <f>D57/24</f>
        <v>13.86875</v>
      </c>
      <c r="G57" s="11">
        <v>5</v>
      </c>
      <c r="J57" s="28"/>
      <c r="K57" s="31"/>
    </row>
    <row r="58" spans="1:11" ht="15.75">
      <c r="A58" s="7"/>
      <c r="B58" s="26"/>
      <c r="C58" s="36"/>
      <c r="D58" s="31"/>
      <c r="J58" s="28"/>
      <c r="K58" s="31"/>
    </row>
    <row r="59" spans="3:11" ht="15.75">
      <c r="C59" s="36"/>
      <c r="J59" s="28"/>
      <c r="K59" s="31"/>
    </row>
    <row r="60" spans="2:11" ht="15.75">
      <c r="B60" s="37" t="s">
        <v>23</v>
      </c>
      <c r="C60" s="36"/>
      <c r="I60" s="27"/>
      <c r="J60" s="28"/>
      <c r="K60" s="31"/>
    </row>
    <row r="61" spans="3:11" ht="15.75">
      <c r="C61" s="36"/>
      <c r="D61" s="28" t="s">
        <v>14</v>
      </c>
      <c r="E61" s="28" t="s">
        <v>15</v>
      </c>
      <c r="F61" s="10" t="s">
        <v>16</v>
      </c>
      <c r="G61" s="34" t="s">
        <v>22</v>
      </c>
      <c r="I61" s="27"/>
      <c r="J61" s="11" t="s">
        <v>20</v>
      </c>
      <c r="K61" s="7"/>
    </row>
    <row r="62" spans="1:11" ht="15.75">
      <c r="A62" s="35">
        <v>38369</v>
      </c>
      <c r="B62" s="26" t="s">
        <v>2</v>
      </c>
      <c r="C62" s="36">
        <v>243.2</v>
      </c>
      <c r="D62" s="31">
        <v>324.25</v>
      </c>
      <c r="E62" s="9">
        <f>SUM(60)/F62</f>
        <v>4.441017733230532</v>
      </c>
      <c r="F62" s="9">
        <f>D62/24</f>
        <v>13.510416666666666</v>
      </c>
      <c r="G62" s="11">
        <v>1</v>
      </c>
      <c r="I62" s="27" t="s">
        <v>31</v>
      </c>
      <c r="J62" s="31">
        <v>247.9</v>
      </c>
      <c r="K62" s="31">
        <v>328.7</v>
      </c>
    </row>
    <row r="63" spans="1:11" ht="15.75">
      <c r="A63" s="35">
        <v>38383</v>
      </c>
      <c r="B63" s="26" t="s">
        <v>0</v>
      </c>
      <c r="C63" s="36">
        <v>246.1</v>
      </c>
      <c r="D63" s="31">
        <v>325.05</v>
      </c>
      <c r="E63" s="9">
        <f>SUM(60)/F63</f>
        <v>4.4300876788186425</v>
      </c>
      <c r="F63" s="9">
        <f>D63/24</f>
        <v>13.543750000000001</v>
      </c>
      <c r="G63" s="11">
        <v>2</v>
      </c>
      <c r="I63" s="27"/>
      <c r="J63" s="31"/>
      <c r="K63" s="31"/>
    </row>
    <row r="64" spans="1:11" ht="15.75">
      <c r="A64" s="35">
        <v>38397</v>
      </c>
      <c r="B64" s="26" t="s">
        <v>1</v>
      </c>
      <c r="D64" s="31">
        <v>320.85</v>
      </c>
      <c r="E64" s="9">
        <f>SUM(60)/F64</f>
        <v>4.488078541374474</v>
      </c>
      <c r="F64" s="9">
        <f>D64/24</f>
        <v>13.36875</v>
      </c>
      <c r="G64" s="11">
        <v>3</v>
      </c>
      <c r="I64" s="27"/>
      <c r="J64" s="31"/>
      <c r="K64" s="31"/>
    </row>
    <row r="65" spans="1:11" ht="15.75">
      <c r="A65" s="35">
        <v>38411</v>
      </c>
      <c r="B65" s="26" t="s">
        <v>3</v>
      </c>
      <c r="D65" s="31">
        <v>329.3</v>
      </c>
      <c r="E65" s="9">
        <f>SUM(60)/F65</f>
        <v>4.372912238080778</v>
      </c>
      <c r="F65" s="9">
        <f>D65/24</f>
        <v>13.720833333333333</v>
      </c>
      <c r="G65" s="11">
        <v>4</v>
      </c>
      <c r="I65" s="27" t="s">
        <v>109</v>
      </c>
      <c r="J65" s="31">
        <v>248.3</v>
      </c>
      <c r="K65" s="31">
        <v>329.3</v>
      </c>
    </row>
    <row r="66" spans="1:11" ht="15.75">
      <c r="A66" s="35">
        <v>38425</v>
      </c>
      <c r="B66" s="26" t="s">
        <v>9</v>
      </c>
      <c r="D66" s="31">
        <v>330.85</v>
      </c>
      <c r="E66" s="9">
        <f>SUM(60)/F66</f>
        <v>4.352425570500226</v>
      </c>
      <c r="F66" s="9">
        <f>D66/24</f>
        <v>13.785416666666668</v>
      </c>
      <c r="G66" s="11">
        <v>5</v>
      </c>
      <c r="I66" s="27" t="s">
        <v>110</v>
      </c>
      <c r="J66" s="31">
        <v>253</v>
      </c>
      <c r="K66" s="31">
        <v>330.85</v>
      </c>
    </row>
    <row r="67" spans="1:11" ht="15.75">
      <c r="A67" s="35"/>
      <c r="B67" s="26"/>
      <c r="D67" s="31"/>
      <c r="J67" s="31"/>
      <c r="K67" s="31"/>
    </row>
    <row r="68" spans="1:11" ht="15.75">
      <c r="A68" s="35"/>
      <c r="J68" s="28"/>
      <c r="K68" s="31"/>
    </row>
    <row r="69" spans="10:11" ht="15">
      <c r="J69" s="28"/>
      <c r="K69" s="28"/>
    </row>
    <row r="70" spans="3:11" ht="15">
      <c r="C70" s="28" t="s">
        <v>12</v>
      </c>
      <c r="D70" s="11" t="s">
        <v>13</v>
      </c>
      <c r="E70" s="27" t="s">
        <v>112</v>
      </c>
      <c r="J70" s="28"/>
      <c r="K70" s="28"/>
    </row>
    <row r="71" spans="1:11" ht="15.75">
      <c r="A71" s="31" t="s">
        <v>17</v>
      </c>
      <c r="B71" s="26" t="s">
        <v>107</v>
      </c>
      <c r="C71" s="31">
        <v>251.37</v>
      </c>
      <c r="D71" s="36">
        <v>335.16</v>
      </c>
      <c r="E71" s="7">
        <v>4.298</v>
      </c>
      <c r="F71" s="9">
        <v>13.965</v>
      </c>
      <c r="J71" s="28"/>
      <c r="K71" s="28"/>
    </row>
    <row r="72" spans="1:11" ht="15.75">
      <c r="A72" s="31" t="s">
        <v>11</v>
      </c>
      <c r="B72" s="26" t="s">
        <v>107</v>
      </c>
      <c r="C72" s="31">
        <v>252.04</v>
      </c>
      <c r="D72" s="36">
        <v>336.05</v>
      </c>
      <c r="E72" s="9">
        <v>4.286</v>
      </c>
      <c r="F72" s="9">
        <v>14.002</v>
      </c>
      <c r="J72" s="28"/>
      <c r="K72" s="28"/>
    </row>
    <row r="73" spans="1:11" ht="15.75">
      <c r="A73" s="31" t="s">
        <v>101</v>
      </c>
      <c r="B73" s="26" t="s">
        <v>114</v>
      </c>
      <c r="C73" s="36">
        <f>F73*18</f>
        <v>249.53250000000003</v>
      </c>
      <c r="D73" s="31">
        <f>SUM(D43:D49)/5</f>
        <v>332.71000000000004</v>
      </c>
      <c r="E73" s="9">
        <f>60/F73</f>
        <v>4.328093534910281</v>
      </c>
      <c r="F73" s="9">
        <f>D73/24</f>
        <v>13.862916666666669</v>
      </c>
      <c r="J73" s="28"/>
      <c r="K73" s="28"/>
    </row>
    <row r="74" spans="1:11" ht="15.75">
      <c r="A74" s="7" t="s">
        <v>18</v>
      </c>
      <c r="B74" s="26" t="s">
        <v>107</v>
      </c>
      <c r="C74" s="31">
        <v>260.7</v>
      </c>
      <c r="D74" s="36">
        <v>347.6</v>
      </c>
      <c r="E74" s="9">
        <v>4.143</v>
      </c>
      <c r="F74" s="9">
        <v>14.483</v>
      </c>
      <c r="J74" s="28"/>
      <c r="K74" s="28"/>
    </row>
    <row r="75" spans="1:11" ht="15">
      <c r="A75" s="32"/>
      <c r="B75" s="30"/>
      <c r="D75" s="28"/>
      <c r="E75" s="10"/>
      <c r="G75" s="34"/>
      <c r="J75" s="28"/>
      <c r="K75" s="28"/>
    </row>
    <row r="76" spans="10:11" ht="15">
      <c r="J76" s="28"/>
      <c r="K76" s="28"/>
    </row>
    <row r="77" spans="10:11" ht="15">
      <c r="J77" s="28"/>
      <c r="K77" s="2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Torgny Lundmark</dc:creator>
  <cp:keywords/>
  <dc:description/>
  <cp:lastModifiedBy>Torgny Lundmark</cp:lastModifiedBy>
  <cp:lastPrinted>2005-02-01T00:38:34Z</cp:lastPrinted>
  <dcterms:created xsi:type="dcterms:W3CDTF">2005-01-18T00:34:29Z</dcterms:created>
  <dcterms:modified xsi:type="dcterms:W3CDTF">2005-12-09T22:17:35Z</dcterms:modified>
  <cp:category/>
  <cp:version/>
  <cp:contentType/>
  <cp:contentStatus/>
</cp:coreProperties>
</file>